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codeName="Šios_darbaknygės" defaultThemeVersion="166925"/>
  <mc:AlternateContent xmlns:mc="http://schemas.openxmlformats.org/markup-compatibility/2006">
    <mc:Choice Requires="x15">
      <x15ac:absPath xmlns:x15ac="http://schemas.microsoft.com/office/spreadsheetml/2010/11/ac" url="https://fegdos.sharepoint.com/sites/rinkodara/Bendrai naudojami dokumentai/1FEGDA/samatos/2025/2025.08/22. VIA LIETUVA - Kelio Nr. 102 Vilnius-Švenčionys-Zarasai rekonstravimas/4. Sąmata_DKŽ/"/>
    </mc:Choice>
  </mc:AlternateContent>
  <xr:revisionPtr revIDLastSave="15" documentId="8_{15A62951-090E-4C28-8413-6705BE8C10E9}" xr6:coauthVersionLast="47" xr6:coauthVersionMax="47" xr10:uidLastSave="{8F8F0ECC-391A-4DA6-870F-629798C9789E}"/>
  <bookViews>
    <workbookView xWindow="-120" yWindow="-120" windowWidth="38640" windowHeight="21120" tabRatio="866" activeTab="4" xr2:uid="{6BC1EAF5-0D01-43F1-AE22-A39552859E42}"/>
  </bookViews>
  <sheets>
    <sheet name="1. S" sheetId="12" r:id="rId1"/>
    <sheet name="2. VN" sheetId="14" r:id="rId2"/>
    <sheet name="3. E01" sheetId="15" r:id="rId3"/>
    <sheet name="5. ER" sheetId="17" r:id="rId4"/>
    <sheet name="SANTRAUKA" sheetId="13" r:id="rId5"/>
  </sheets>
  <definedNames>
    <definedName name="_Hlk148616549" localSheetId="0">'1. S'!#REF!</definedName>
    <definedName name="_Hlk148616549" localSheetId="1">'2. VN'!#REF!</definedName>
    <definedName name="_Hlk148616549" localSheetId="2">'3. E01'!#REF!</definedName>
    <definedName name="_Hlk148616549" localSheetId="3">'5. ER'!#REF!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42" i="12" l="1"/>
  <c r="G80" i="12"/>
  <c r="G16" i="12"/>
  <c r="G18" i="12"/>
  <c r="G123" i="12"/>
  <c r="G15" i="17"/>
  <c r="G16" i="17"/>
  <c r="G17" i="17"/>
  <c r="G18" i="17"/>
  <c r="G19" i="17"/>
  <c r="G20" i="17"/>
  <c r="G21" i="17"/>
  <c r="G22" i="17"/>
  <c r="G23" i="17"/>
  <c r="G24" i="17"/>
  <c r="G5" i="17"/>
  <c r="G6" i="17"/>
  <c r="G7" i="17"/>
  <c r="G8" i="17"/>
  <c r="G9" i="17"/>
  <c r="G10" i="17"/>
  <c r="G25" i="17"/>
  <c r="G14" i="17"/>
  <c r="G13" i="17"/>
  <c r="G12" i="17"/>
  <c r="G11" i="17"/>
  <c r="G126" i="15"/>
  <c r="G127" i="15"/>
  <c r="G128" i="15"/>
  <c r="G129" i="15"/>
  <c r="G130" i="15"/>
  <c r="G131" i="15"/>
  <c r="G132" i="15"/>
  <c r="G133" i="15"/>
  <c r="G121" i="15"/>
  <c r="G122" i="15"/>
  <c r="G123" i="15"/>
  <c r="G124" i="15"/>
  <c r="G125" i="15"/>
  <c r="G98" i="15"/>
  <c r="G99" i="15"/>
  <c r="G100" i="15"/>
  <c r="G101" i="15"/>
  <c r="G102" i="15"/>
  <c r="G103" i="15"/>
  <c r="G104" i="15"/>
  <c r="G105" i="15"/>
  <c r="G106" i="15"/>
  <c r="G107" i="15"/>
  <c r="G108" i="15"/>
  <c r="G109" i="15"/>
  <c r="G110" i="15"/>
  <c r="G111" i="15"/>
  <c r="G112" i="15"/>
  <c r="G113" i="15"/>
  <c r="G114" i="15"/>
  <c r="G115" i="15"/>
  <c r="G116" i="15"/>
  <c r="G117" i="15"/>
  <c r="G118" i="15"/>
  <c r="G119" i="15"/>
  <c r="G120" i="15"/>
  <c r="G79" i="15"/>
  <c r="G80" i="15"/>
  <c r="G81" i="15"/>
  <c r="G82" i="15"/>
  <c r="G83" i="15"/>
  <c r="G84" i="15"/>
  <c r="G85" i="15"/>
  <c r="G86" i="15"/>
  <c r="G87" i="15"/>
  <c r="G88" i="15"/>
  <c r="G89" i="15"/>
  <c r="G90" i="15"/>
  <c r="G91" i="15"/>
  <c r="G92" i="15"/>
  <c r="G93" i="15"/>
  <c r="G94" i="15"/>
  <c r="G95" i="15"/>
  <c r="G96" i="15"/>
  <c r="G97" i="15"/>
  <c r="G64" i="15"/>
  <c r="G65" i="15"/>
  <c r="G66" i="15"/>
  <c r="G67" i="15"/>
  <c r="G68" i="15"/>
  <c r="G69" i="15"/>
  <c r="G70" i="15"/>
  <c r="G71" i="15"/>
  <c r="G72" i="15"/>
  <c r="G73" i="15"/>
  <c r="G74" i="15"/>
  <c r="G75" i="15"/>
  <c r="G76" i="15"/>
  <c r="G77" i="15"/>
  <c r="G78" i="15"/>
  <c r="G51" i="15"/>
  <c r="G52" i="15"/>
  <c r="G53" i="15"/>
  <c r="G54" i="15"/>
  <c r="G55" i="15"/>
  <c r="G56" i="15"/>
  <c r="G57" i="15"/>
  <c r="G58" i="15"/>
  <c r="G59" i="15"/>
  <c r="G60" i="15"/>
  <c r="G61" i="15"/>
  <c r="G36" i="15"/>
  <c r="G37" i="15"/>
  <c r="G38" i="15"/>
  <c r="G39" i="15"/>
  <c r="G40" i="15"/>
  <c r="G41" i="15"/>
  <c r="G42" i="15"/>
  <c r="G43" i="15"/>
  <c r="G44" i="15"/>
  <c r="G45" i="15"/>
  <c r="G46" i="15"/>
  <c r="G47" i="15"/>
  <c r="G48" i="15"/>
  <c r="G49" i="15"/>
  <c r="G50" i="15"/>
  <c r="G20" i="15"/>
  <c r="G21" i="15"/>
  <c r="G22" i="15"/>
  <c r="G23" i="15"/>
  <c r="G24" i="15"/>
  <c r="G25" i="15"/>
  <c r="G26" i="15"/>
  <c r="G27" i="15"/>
  <c r="G28" i="15"/>
  <c r="G29" i="15"/>
  <c r="G30" i="15"/>
  <c r="G31" i="15"/>
  <c r="G32" i="15"/>
  <c r="G33" i="15"/>
  <c r="G34" i="15"/>
  <c r="G35" i="15"/>
  <c r="G135" i="15"/>
  <c r="G134" i="15"/>
  <c r="G63" i="15"/>
  <c r="G62" i="15"/>
  <c r="G19" i="15"/>
  <c r="G18" i="15"/>
  <c r="G17" i="15"/>
  <c r="G16" i="15"/>
  <c r="G15" i="15"/>
  <c r="G14" i="15"/>
  <c r="G13" i="15"/>
  <c r="G12" i="15"/>
  <c r="G11" i="15"/>
  <c r="G10" i="15"/>
  <c r="G9" i="15"/>
  <c r="G8" i="15"/>
  <c r="G7" i="15"/>
  <c r="G6" i="15"/>
  <c r="G5" i="15"/>
  <c r="G19" i="14"/>
  <c r="G9" i="14"/>
  <c r="G10" i="14"/>
  <c r="G11" i="14"/>
  <c r="G12" i="14"/>
  <c r="G13" i="14"/>
  <c r="G14" i="14"/>
  <c r="G15" i="14"/>
  <c r="G16" i="14"/>
  <c r="G17" i="14"/>
  <c r="G18" i="14"/>
  <c r="G20" i="14"/>
  <c r="G21" i="14"/>
  <c r="G22" i="14"/>
  <c r="G23" i="14"/>
  <c r="G24" i="14"/>
  <c r="G25" i="14"/>
  <c r="G26" i="14"/>
  <c r="G27" i="14"/>
  <c r="G28" i="14"/>
  <c r="G29" i="14"/>
  <c r="G30" i="14"/>
  <c r="G31" i="14"/>
  <c r="G32" i="14"/>
  <c r="G33" i="14"/>
  <c r="G34" i="14"/>
  <c r="G35" i="14"/>
  <c r="G36" i="14"/>
  <c r="G47" i="14"/>
  <c r="G46" i="14"/>
  <c r="G45" i="14"/>
  <c r="G44" i="14"/>
  <c r="G43" i="14"/>
  <c r="G42" i="14"/>
  <c r="G41" i="14"/>
  <c r="G40" i="14"/>
  <c r="G39" i="14"/>
  <c r="G38" i="14"/>
  <c r="G37" i="14"/>
  <c r="G8" i="14"/>
  <c r="G7" i="14"/>
  <c r="G6" i="14"/>
  <c r="G5" i="14"/>
  <c r="G150" i="12"/>
  <c r="G151" i="12"/>
  <c r="G152" i="12"/>
  <c r="G153" i="12"/>
  <c r="G154" i="12"/>
  <c r="G145" i="12"/>
  <c r="G144" i="12"/>
  <c r="G143" i="12"/>
  <c r="G141" i="12"/>
  <c r="G140" i="12"/>
  <c r="G139" i="12"/>
  <c r="G138" i="12"/>
  <c r="G133" i="12"/>
  <c r="G134" i="12"/>
  <c r="G135" i="12"/>
  <c r="G136" i="12"/>
  <c r="G137" i="12"/>
  <c r="G146" i="12"/>
  <c r="G147" i="12"/>
  <c r="G148" i="12"/>
  <c r="G149" i="12"/>
  <c r="G130" i="12"/>
  <c r="G129" i="12"/>
  <c r="G128" i="12"/>
  <c r="G127" i="12"/>
  <c r="G126" i="12"/>
  <c r="G125" i="12"/>
  <c r="G124" i="12"/>
  <c r="G122" i="12"/>
  <c r="G121" i="12"/>
  <c r="G120" i="12"/>
  <c r="G119" i="12"/>
  <c r="G118" i="12"/>
  <c r="G117" i="12"/>
  <c r="G116" i="12"/>
  <c r="G115" i="12"/>
  <c r="G114" i="12"/>
  <c r="G113" i="12"/>
  <c r="G112" i="12"/>
  <c r="G111" i="12"/>
  <c r="G110" i="12"/>
  <c r="G109" i="12"/>
  <c r="G108" i="12"/>
  <c r="G107" i="12"/>
  <c r="G106" i="12"/>
  <c r="G105" i="12"/>
  <c r="G104" i="12"/>
  <c r="G103" i="12"/>
  <c r="G102" i="12"/>
  <c r="G101" i="12"/>
  <c r="G100" i="12"/>
  <c r="G99" i="12"/>
  <c r="G98" i="12"/>
  <c r="G97" i="12"/>
  <c r="G96" i="12"/>
  <c r="G87" i="12"/>
  <c r="G86" i="12"/>
  <c r="G85" i="12"/>
  <c r="G84" i="12"/>
  <c r="G83" i="12"/>
  <c r="G82" i="12"/>
  <c r="G81" i="12"/>
  <c r="G79" i="12"/>
  <c r="G78" i="12"/>
  <c r="G77" i="12"/>
  <c r="G76" i="12"/>
  <c r="G75" i="12"/>
  <c r="G74" i="12"/>
  <c r="G73" i="12"/>
  <c r="G72" i="12"/>
  <c r="G71" i="12"/>
  <c r="G70" i="12"/>
  <c r="G69" i="12"/>
  <c r="G68" i="12"/>
  <c r="G67" i="12"/>
  <c r="G66" i="12"/>
  <c r="G65" i="12"/>
  <c r="G64" i="12"/>
  <c r="G63" i="12"/>
  <c r="G62" i="12"/>
  <c r="G61" i="12"/>
  <c r="G60" i="12"/>
  <c r="G59" i="12"/>
  <c r="G58" i="12"/>
  <c r="G57" i="12"/>
  <c r="G56" i="12"/>
  <c r="G55" i="12"/>
  <c r="G54" i="12"/>
  <c r="G53" i="12"/>
  <c r="G43" i="12"/>
  <c r="G42" i="12"/>
  <c r="G41" i="12"/>
  <c r="G40" i="12"/>
  <c r="G39" i="12"/>
  <c r="G38" i="12"/>
  <c r="G37" i="12"/>
  <c r="G36" i="12"/>
  <c r="G35" i="12"/>
  <c r="G34" i="12"/>
  <c r="G25" i="12"/>
  <c r="G26" i="12"/>
  <c r="G27" i="12"/>
  <c r="G28" i="12"/>
  <c r="G29" i="12"/>
  <c r="G20" i="12"/>
  <c r="G21" i="12"/>
  <c r="G22" i="12"/>
  <c r="G23" i="12"/>
  <c r="G24" i="12"/>
  <c r="G5" i="12"/>
  <c r="G6" i="12"/>
  <c r="I11" i="17" l="1"/>
  <c r="I24" i="17"/>
  <c r="G26" i="17"/>
  <c r="C8" i="13" s="1"/>
  <c r="I134" i="15"/>
  <c r="I124" i="15"/>
  <c r="G136" i="15"/>
  <c r="C6" i="13" s="1"/>
  <c r="I60" i="15"/>
  <c r="I46" i="14"/>
  <c r="I34" i="14"/>
  <c r="G48" i="14"/>
  <c r="C5" i="13" s="1"/>
  <c r="G88" i="12"/>
  <c r="G95" i="12"/>
  <c r="G94" i="12"/>
  <c r="G93" i="12"/>
  <c r="G92" i="12"/>
  <c r="G91" i="12"/>
  <c r="G90" i="12"/>
  <c r="G89" i="12"/>
  <c r="G10" i="12"/>
  <c r="G8" i="12"/>
  <c r="G46" i="12" l="1"/>
  <c r="G14" i="12"/>
  <c r="G52" i="12"/>
  <c r="G50" i="12"/>
  <c r="G51" i="12"/>
  <c r="G47" i="12"/>
  <c r="G45" i="12"/>
  <c r="G155" i="12"/>
  <c r="I155" i="12" s="1"/>
  <c r="G132" i="12"/>
  <c r="G131" i="12"/>
  <c r="I148" i="12" s="1"/>
  <c r="G49" i="12"/>
  <c r="G48" i="12"/>
  <c r="G44" i="12"/>
  <c r="G33" i="12"/>
  <c r="G32" i="12"/>
  <c r="G31" i="12"/>
  <c r="G30" i="12"/>
  <c r="G12" i="12"/>
  <c r="G9" i="12"/>
  <c r="G7" i="12"/>
  <c r="I28" i="12" l="1"/>
  <c r="I43" i="12"/>
  <c r="I130" i="12"/>
  <c r="G156" i="12"/>
  <c r="C4" i="13" s="1"/>
  <c r="C9" i="13" s="1"/>
</calcChain>
</file>

<file path=xl/sharedStrings.xml><?xml version="1.0" encoding="utf-8"?>
<sst xmlns="http://schemas.openxmlformats.org/spreadsheetml/2006/main" count="1436" uniqueCount="552">
  <si>
    <t>DARBŲ KIEKIŲ ŽINIARAŠTIS NR. 1 – SUSISIEKIMO DALIS</t>
  </si>
  <si>
    <t>Skyrius</t>
  </si>
  <si>
    <t>Eilės Nr.</t>
  </si>
  <si>
    <t>Darbo pavadinimas, aprašymas</t>
  </si>
  <si>
    <t>Mato vnt.</t>
  </si>
  <si>
    <t>Kiekis</t>
  </si>
  <si>
    <r>
      <t xml:space="preserve">Vieneto kaina, Eur be PVM  </t>
    </r>
    <r>
      <rPr>
        <b/>
        <sz val="11"/>
        <color rgb="FFFF0000"/>
        <rFont val="Times New Roman"/>
        <family val="1"/>
        <charset val="186"/>
      </rPr>
      <t>(pildo Teikėjas)</t>
    </r>
  </si>
  <si>
    <t>Iš viso, Eur be PVM</t>
  </si>
  <si>
    <t>1. Paruošiamieji darbai</t>
  </si>
  <si>
    <t>1.1</t>
  </si>
  <si>
    <t>km</t>
  </si>
  <si>
    <t>1.2</t>
  </si>
  <si>
    <t>vnt.</t>
  </si>
  <si>
    <t>1.3</t>
  </si>
  <si>
    <t>1.4</t>
  </si>
  <si>
    <t>1.5</t>
  </si>
  <si>
    <t>kompl.</t>
  </si>
  <si>
    <t>1.6</t>
  </si>
  <si>
    <t>m²</t>
  </si>
  <si>
    <t>1.7</t>
  </si>
  <si>
    <t>1.8</t>
  </si>
  <si>
    <t>1.9</t>
  </si>
  <si>
    <t>m</t>
  </si>
  <si>
    <t>1.10</t>
  </si>
  <si>
    <t>1.11</t>
  </si>
  <si>
    <t>1.12</t>
  </si>
  <si>
    <t>Iš viso skyriuje 1, 
Eur be PVM</t>
  </si>
  <si>
    <t>2. Žemės sankasa</t>
  </si>
  <si>
    <t>2.1</t>
  </si>
  <si>
    <t>2.2</t>
  </si>
  <si>
    <t>m³</t>
  </si>
  <si>
    <t>2.3</t>
  </si>
  <si>
    <t>2.4</t>
  </si>
  <si>
    <t>2.5</t>
  </si>
  <si>
    <t>2.6</t>
  </si>
  <si>
    <t>Iš viso skyriuje 2, 
Eur be PVM</t>
  </si>
  <si>
    <t>3. Dangos konstrukcijos įrengimas (I variantas)</t>
  </si>
  <si>
    <t>3.1</t>
  </si>
  <si>
    <t>Pastaba: Rangovas pildo pasirinktinai I arba II konstrukcijos variantą</t>
  </si>
  <si>
    <t>3.2</t>
  </si>
  <si>
    <t>3.3</t>
  </si>
  <si>
    <t>3.4</t>
  </si>
  <si>
    <t>3.5</t>
  </si>
  <si>
    <t>3.6</t>
  </si>
  <si>
    <t>3.7</t>
  </si>
  <si>
    <t>3.8</t>
  </si>
  <si>
    <t>3.9</t>
  </si>
  <si>
    <t>3.10</t>
  </si>
  <si>
    <t>3.11</t>
  </si>
  <si>
    <t>3.12</t>
  </si>
  <si>
    <t>3.13</t>
  </si>
  <si>
    <t>3.14</t>
  </si>
  <si>
    <t>3.15</t>
  </si>
  <si>
    <t>3. Dangos konstrukcijos įrengimas (II variantas)</t>
  </si>
  <si>
    <t>Iš viso skyriuje 3, 
Eur be PVM</t>
  </si>
  <si>
    <t>4.1</t>
  </si>
  <si>
    <t>4.2</t>
  </si>
  <si>
    <t>4.3</t>
  </si>
  <si>
    <t>4.4</t>
  </si>
  <si>
    <t>4.5</t>
  </si>
  <si>
    <t>4.6</t>
  </si>
  <si>
    <t>4.7</t>
  </si>
  <si>
    <t>4.8</t>
  </si>
  <si>
    <t>4.9</t>
  </si>
  <si>
    <t>Iš viso skyriuje 4, 
Eur be PVM</t>
  </si>
  <si>
    <t>5.1</t>
  </si>
  <si>
    <t>5.2</t>
  </si>
  <si>
    <t>5.3</t>
  </si>
  <si>
    <t>5.4</t>
  </si>
  <si>
    <t>5.5</t>
  </si>
  <si>
    <t>Iš viso skyriuje 5, 
Eur be PVM</t>
  </si>
  <si>
    <t>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</si>
  <si>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t>IŠ VISO ŽINIARAŠTYJE 1, EUR BE PVM</t>
  </si>
  <si>
    <t>DARBŲ KIEKIŲ ŽINIARAŠČIŲ SANTRAUKA</t>
  </si>
  <si>
    <t>Darbų kiekių žin. Nr.</t>
  </si>
  <si>
    <t>Žiniaraščio pavadinimas</t>
  </si>
  <si>
    <t>Vertė, EUR be PVM</t>
  </si>
  <si>
    <t>Susisiekimo dalis</t>
  </si>
  <si>
    <t>Vertės į pasiūlymo formą</t>
  </si>
  <si>
    <t>Iš viso žiniaraščiuose (Eur be PVM):</t>
  </si>
  <si>
    <t>Pastaba: Rangovas statybvietės išlaidose arba laisvai pasirinktoje (-ose) darbų kiekių žiniaraščių eilutėje (-ėse) turi įsivertinti visus su sutarties vykdymu susijusius dokumentus (įskaitant deklaracijos apie statybos užbaigimą parengimą, pateikimą tvirtinti bei įregistravimą Lietuvos Respublikos statybos įstatymo nustatyta tvarka).</t>
  </si>
  <si>
    <t>Žiniaraščio priedas</t>
  </si>
  <si>
    <r>
      <rPr>
        <b/>
        <sz val="10"/>
        <color rgb="FF000000"/>
        <rFont val="Times New Roman"/>
        <family val="1"/>
        <charset val="186"/>
      </rPr>
      <t xml:space="preserve">Negrąžinamos medžiagos
</t>
    </r>
    <r>
      <rPr>
        <sz val="10"/>
        <color rgb="FF000000"/>
        <rFont val="Times New Roman"/>
        <family val="1"/>
        <charset val="186"/>
      </rPr>
      <t>Darbų vykdymo metu nepanaudotos frezuoto asfalto granulės, skalda, žvyras, žvyro ir skaldos mišinys, nesurištasis mineralinių medžiagų mišinys, grindinio akmenys (neužteršti gruntu) yra laikomi negrąžinamomis medžiagomis. Jos sąmatoje turi būti nurodytos atskira (-omis) eilute (-ėmis) su minuso ženklu. Šios medžiagos lieka rangovui.
Mediena (išskyrus krūmus, šakas ir kelmus) taip pat laikoma negrąžinama medžiaga, kuri lieka rangovui. Jei mediena yra menkavertė ir skirta tik utilizavimui, sąmatoje utilizavimo išlaidos vertinamos su pliuso ženklu. Jei mediena nėra menkavertė ir gali būti parduota, sąmatoje tai vertinama su minuso ženklu. Medienos būklę ir kainą vertinasi pats rangovas savarankiškai savo rizika.</t>
    </r>
  </si>
  <si>
    <r>
      <rPr>
        <b/>
        <sz val="10"/>
        <color rgb="FF000000"/>
        <rFont val="Times New Roman"/>
        <family val="1"/>
        <charset val="186"/>
      </rPr>
      <t xml:space="preserve">Statybinės atliekos
</t>
    </r>
    <r>
      <rPr>
        <sz val="10"/>
        <color rgb="FF000000"/>
        <rFont val="Times New Roman"/>
        <family val="1"/>
        <charset val="186"/>
      </rPr>
      <t>Visos medžiagos, nepatenkančios į statybinių ir (ar) negrąžinamų medžiagų sąrašą ir (ar) kurių neįmanoma panaudoti antrą kartą, kaip atliekos turi būti sutvarkomos rangovo pagal galiojančius aplinkos apsaugos reikalavimus (rangovas privalo įsivertinti visas su tvarkymu susijusias išlaidas).</t>
    </r>
  </si>
  <si>
    <t>Valstybinės reikšmės krašto kelio Nr. 102 Vilnius-Švenčionys-Zarasai ruožo nuo 46,235 iki 47,854 km rekonstravimas, sutvarkant pėsčiųjų ir dviračių takus</t>
  </si>
  <si>
    <t>Žvalgybiniai archeologiniai tyrinėjimai su visa reikalinga dokumentacija</t>
  </si>
  <si>
    <t>Geodezinis trasos nužymėjimas</t>
  </si>
  <si>
    <t>Minkštų veislių medžių ≥0,32 m skersmens kirtimas, kelmų šalinimas Rangovo pasirinktu būdu</t>
  </si>
  <si>
    <t>Krūmų pjovimas, smulkinimas ir išvežimas rangovo pasirinktu atstumu</t>
  </si>
  <si>
    <t>ha</t>
  </si>
  <si>
    <t>t</t>
  </si>
  <si>
    <t>Asfalto dangos frezavimas</t>
  </si>
  <si>
    <t xml:space="preserve">Dirvožemio pašalinimas, išvežimas į laikiną sandėliavimo aikštelę rangovo pasirinktu atstumu </t>
  </si>
  <si>
    <t xml:space="preserve">Dirvožemio pašalinimas ir išvežimas rangovo pasirinktu atstumu (perteklinio) </t>
  </si>
  <si>
    <t>1.13</t>
  </si>
  <si>
    <t>1.14</t>
  </si>
  <si>
    <t>1.15</t>
  </si>
  <si>
    <t>1.16</t>
  </si>
  <si>
    <t>1.17</t>
  </si>
  <si>
    <t>1.18</t>
  </si>
  <si>
    <t>1.19</t>
  </si>
  <si>
    <t>1.20</t>
  </si>
  <si>
    <t>1.21</t>
  </si>
  <si>
    <t>Esamo pagrindo iš nesurištųjų mineralinių medžiagų (skaldos) išardymas</t>
  </si>
  <si>
    <t>Grunto kasimas, pakrovimas ir išvežimas rangovo pasirinktu atstumu į sandėliavimo aikštelę</t>
  </si>
  <si>
    <t>Grunto kasimas, pakrovimas ir išvežimas rangovo pasirinktu atstumu (perteklinio)</t>
  </si>
  <si>
    <t>Žemės sankasos įrengimas, panaudojant esamą gruntą iš iškasų</t>
  </si>
  <si>
    <t>Žemės sankasos gruntų sustiprinimas h=0,30 m pagal MN GPSR 12</t>
  </si>
  <si>
    <t>Drenažo įrengimas d 113/126, drenažinis vamzdis su kokoso plaušų filtru</t>
  </si>
  <si>
    <t>Geotekstilė drenažui (150 g/m²)</t>
  </si>
  <si>
    <t>Skaldelė drenažui 5/8</t>
  </si>
  <si>
    <t>Skaldelė drenažui 11/16</t>
  </si>
  <si>
    <t>Naujų plastikinių drenažo apžiūros šulinėlių, d315 mm skersmens, iki 1,50 m gylio, su visomis jungtimis bei atramomis tiekimas ir sumontavimas</t>
  </si>
  <si>
    <t xml:space="preserve">Žemės sankasos planiravimas ir tankinimas mechanizuotu būdu (h=0,30m) </t>
  </si>
  <si>
    <t xml:space="preserve">Žemės sankasos planiravimas ir tankinimas rankiniu būdu (h=0,30m) </t>
  </si>
  <si>
    <t>Šlaitų ir griovio dugno planiravimas mechanizuotu būdu</t>
  </si>
  <si>
    <t>Šlaitų ir griovio dugno planiravimas rankiniu būdu</t>
  </si>
  <si>
    <t>2.7</t>
  </si>
  <si>
    <t>2.8</t>
  </si>
  <si>
    <t>2.9</t>
  </si>
  <si>
    <t>2.10</t>
  </si>
  <si>
    <t>2.11</t>
  </si>
  <si>
    <t>2.12</t>
  </si>
  <si>
    <t>2.13</t>
  </si>
  <si>
    <t>2.14</t>
  </si>
  <si>
    <t>2.15</t>
  </si>
  <si>
    <t>Apsauginio šalčiui atsparaus sluoksnio įrengimas saugos salelėse k≥1,5×10-5 m/s, EV2 ≥120 MPa hmin=0,52 m</t>
  </si>
  <si>
    <t>Šalčiui nejautrių medžiagų sluoksnio įrengimas pėsčiųjų ir dviračių takuose k≥1,0×10-5 m/s hmin=0,29 m</t>
  </si>
  <si>
    <t>Šalčiui nejautrių medžiagų sluoksnio įrengimas nuovažose su 10 cm trinkelių danga k≥1,0×10-5 m/s h=0,47 m</t>
  </si>
  <si>
    <t>Šalčiui nejautrių medžiagų sluoksnio įrengimas nuovažose su 8 cm trinkelių danga k≥1,0×10-5 m/s h=0,49 m</t>
  </si>
  <si>
    <t>Šalčiui nejautrių medžiagų sluoksnio įrengimas atstatomose saugos salelėse su asfalto danga k≥1,5×10-5 m/s h=0,40 m</t>
  </si>
  <si>
    <t xml:space="preserve">Skaldos pagrindo sluoknio iš nesurišto mineralinių medžiagų mišinio fr. 0/45 įrengimas po pėsčiųjų ir dviračių takais, EV2 ≥100 MPa, h=0,15 m </t>
  </si>
  <si>
    <t xml:space="preserve">Skaldos pagrindo sluoknio iš nesurišto mineralinių medžiagų mišinio fr. 0/45 įrengimas nuovažose, EV2 ≥120 MPa, h=0,25 m </t>
  </si>
  <si>
    <t xml:space="preserve">Skaldos pagrindo sluoknio iš nesurišto mineralinių medžiagų mišinio fr. 0/45 įrengimas saugos salelėse su trinkelių danga, EV2 ≥180 MPa, h=0,25 m </t>
  </si>
  <si>
    <t>Šalčiui nejautrių medžiagų sluoksnio įrengimas nuovažose su 10 cm trinkelių danga k≥1,0×10-5 m/s h=0,42 m</t>
  </si>
  <si>
    <t>Šalčiui nejautrių medžiagų sluoksnio įrengimas nuovažose su 8 cm trinkelių danga k≥1,0×10-5 m/s h=0,44 m</t>
  </si>
  <si>
    <t>Šalčiui nejautrių medžiagų sluoksnio įrengimas saugos salelėse su trinkelių danga k≥1,5×10-5 m/s hmin=0,47 m</t>
  </si>
  <si>
    <t>Šalčiui nejautrių medžiagų sluoksnio įrengimas atstatomose saugos salelėse su asfalto danga k≥1,5×10-5 m/s h=0,30 m</t>
  </si>
  <si>
    <t xml:space="preserve">Skaldos pagrindo sluoknio iš nesurišto mineralinių medžiagų mišinio fr. 0/45 įrengimas saugos salelėse su trinkelių danga, EV2 ≥180 MPa, h=0,30 m </t>
  </si>
  <si>
    <t xml:space="preserve">Žvyro pagrindo sluoknio iš nesurišto mineralinių medžiagų mišinio fr. 0/45 įrengimas po pėsčiųjų ir dviračių takais EV2 ≥100 MPa h=0,2 m </t>
  </si>
  <si>
    <t xml:space="preserve">Žvyro pagrindo sluoknio iš nesurišto mineralinių medžiagų mišinio fr. 0/45 įrengimas po nuovažomis EV2 ≥120 MPa h=0,30 m </t>
  </si>
  <si>
    <t xml:space="preserve">Žvyro pagrindo sluoknio iš nesurišto mineralinių medžiagų mišinio fr. 0/45 įrengimas atstatomose saugos salelėse su asfalto danga EV2 ≥150 MPa h=0,4 m </t>
  </si>
  <si>
    <t>Griovio užpylimas piltiniu vandeniui laidžiu gruntu</t>
  </si>
  <si>
    <t>Apsauginio šalčiui atsparaus sluoksnio įrengimas kolektoriaus duobių vietose k≥1,5×10-5 m/s, h=0,43 m</t>
  </si>
  <si>
    <t>Apsauginio šalčiui atsparaus sluoksnio įrengimas dangų atstatyme šalia kelio bortų k≥1,5×10-5 m/s, h=0,44 m</t>
  </si>
  <si>
    <t>Skaldos pagrindo sluoknio iš nesurišto mineralinių medžiagų mišinio fr. 0/45 įrengimas atstatomose asfalto dangose kolektoriaus įrengimo vietose h=0,2 m</t>
  </si>
  <si>
    <t xml:space="preserve">Skaldos pagrindo sluoknio iš nesurišto mineralinių medžiagų mišinio fr. 0/45 įrengimas atstatomose asfalto dangose šalia kelio bortų, h=0,20 m </t>
  </si>
  <si>
    <t>Pasluoksnis iš nesurištų mineralinių medžiagų fr. 0/5 h=0,03m</t>
  </si>
  <si>
    <t>Betoninių trinkelių 200x100x80 dangos įrengimas (pilkos)</t>
  </si>
  <si>
    <t>Betoninių trinkelių 200x100x80 dangos įrengimas (raudonos)</t>
  </si>
  <si>
    <t>Betoninių trinkelių 200x100x100 dangos įrengimas (raudonos)</t>
  </si>
  <si>
    <t xml:space="preserve">Granitinių trinkelių 100x100x100 dangos įrengimas </t>
  </si>
  <si>
    <t>Betoninių trinkelių 200x100x80 dangos įrengimas (reljefinė danga silpnaregiams taškeliai, geltonos)</t>
  </si>
  <si>
    <t>Betoninių trinkelių 200x100x80 dangos įrengimas (reljefinė danga silpnaregiams juostelės, geltonos)</t>
  </si>
  <si>
    <t>Grubiai skeltų granitinių trinkelių saugos salelėse 100x100x100 įrengimas</t>
  </si>
  <si>
    <t>Esamų betoninių trinkelių/plytelių perklojimas/atstatymas esamomis medžiagomis</t>
  </si>
  <si>
    <t>Betoninių bordiūrų 1000x150x300 įrengimas ant betono pagrindo</t>
  </si>
  <si>
    <t>Skeltų betoninių bordiūrų 1000x150x220 įrengimas ant betono pagrindo</t>
  </si>
  <si>
    <t>Betoninių bordiūrų 1000x80x200 įrengimas ant betono pagrindo</t>
  </si>
  <si>
    <t>Granitinių bordiūrų 1000x150x300 įrengimas ant betono pagrindo</t>
  </si>
  <si>
    <t>Asfaltbetonio pagrindo sluoksnio įrengimas iš mišinio AC 22 PS, h=0,1 m</t>
  </si>
  <si>
    <t>Apatinio asfaltbetonio sluoksnio įrengimas iš mišinio AC 16 AS, h=0,06 m</t>
  </si>
  <si>
    <t>Apatinio asfaltbetonio sluoksnio įrengimas iš mišinio AC 16 AS, h=0,04 m</t>
  </si>
  <si>
    <t>Asfalto sluoknsių pagruntavimas polimerais modifikuota bitumine emulsija C60BP4-S</t>
  </si>
  <si>
    <t>Viršutinio asfaltbetonio sluoksnio įrengimas iš mišinio AC 11 VS, h=0,03 m</t>
  </si>
  <si>
    <t>Viršutinio asfaltbetonio sluoksnio įrengimas iš mišinio AC 11 VS, h=0,04 m</t>
  </si>
  <si>
    <t>Skersinių ir išilginių siūlių pagruntavimas karštu bitumu 50/70</t>
  </si>
  <si>
    <t>Sandūrų izoliavimas sandariklio juostomis</t>
  </si>
  <si>
    <t>Betoninių vandens latakų įrengimas</t>
  </si>
  <si>
    <t>Žvirgždo sluoksnio fr. 5/22 įrengimas šalia esamos tvoros h=0,25 m</t>
  </si>
  <si>
    <t>Apsauginės segmentinės tvorelės įrengimas su betoniniais pagrindais</t>
  </si>
  <si>
    <t>Laikinos žvyro dangos važiuojamosios dalies platinimo vietose įrengimas h=0,15m</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</si>
  <si>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</si>
  <si>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</si>
  <si>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</si>
  <si>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</si>
  <si>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</si>
  <si>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</si>
  <si>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</si>
  <si>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</si>
  <si>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</si>
  <si>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</si>
  <si>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</si>
  <si>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</si>
  <si>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</si>
  <si>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</si>
  <si>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</si>
  <si>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</si>
  <si>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</si>
  <si>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</si>
  <si>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</si>
  <si>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</si>
  <si>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</si>
  <si>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</si>
  <si>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</si>
  <si>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</si>
  <si>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</si>
  <si>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</si>
  <si>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</si>
  <si>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4. Baigiamieji darbai</t>
  </si>
  <si>
    <t>Augalinio grunto supylimas ir apsėjimas veja, h=0,10 m</t>
  </si>
  <si>
    <t>Kelio ženklų metalinių 76,1 mm skersmens (sienelės storis 2,9 mm, h=4,00) atramų pastatymas</t>
  </si>
  <si>
    <t>Vienatramių kelio ženklų atramų su flanšinėmis jungtinmis įrengimas</t>
  </si>
  <si>
    <t>Dviatramių kelio ženklų atramų įrengimas</t>
  </si>
  <si>
    <t>Kelio ženklų įrengimas ant vienatramių atramų</t>
  </si>
  <si>
    <t>Kelio ženklų įrengimas ant dviatramių atramų</t>
  </si>
  <si>
    <t>Kelio ženklų įrengimas ant apšvietimo atramų</t>
  </si>
  <si>
    <t>Priklijuojamų kelio ženklų 2.1 lipdymas prie esamų elektros atramų</t>
  </si>
  <si>
    <t>Mirksinčių lempučių virš perėjos ženklų įrengimas</t>
  </si>
  <si>
    <t>Horizontalusis ženklinimas 1.7 (1/1) termoplastu</t>
  </si>
  <si>
    <t>Horizontalusis ženklinimas 1.1 termoplastu</t>
  </si>
  <si>
    <t>Horizontalusis ženklinimas 1.12 termoplastu</t>
  </si>
  <si>
    <t>Horizontalusis ženklinimas 1.15.2 termoplastu</t>
  </si>
  <si>
    <t>Horizontalusis ženklinimas 1.11 termoplastu</t>
  </si>
  <si>
    <t>Horizontalusis ženklinimas 1.13.1 termoplastu</t>
  </si>
  <si>
    <t>Horizontalusis ženklinimas 1.13.2 termoplastu</t>
  </si>
  <si>
    <t>Horizontalusis ženklinimas Nr. 1.34 ir 1.35 termoplastu</t>
  </si>
  <si>
    <t>Daugiamečių krūmų (viksvų „Copenhagen select“) sodinimas</t>
  </si>
  <si>
    <t>Suolų poilsio aikštelėse įrengimas</t>
  </si>
  <si>
    <t>5. Kitos paslaugos</t>
  </si>
  <si>
    <t>4.10</t>
  </si>
  <si>
    <t>4.11</t>
  </si>
  <si>
    <t>4.12</t>
  </si>
  <si>
    <t>4.13</t>
  </si>
  <si>
    <t>4.14</t>
  </si>
  <si>
    <t>4.15</t>
  </si>
  <si>
    <t>4.16</t>
  </si>
  <si>
    <t>4.17</t>
  </si>
  <si>
    <t>4.18</t>
  </si>
  <si>
    <t>4.19</t>
  </si>
  <si>
    <t>5.6</t>
  </si>
  <si>
    <t>Signalinė juosta geltona su užrašu „KABELIS“.</t>
  </si>
  <si>
    <t>Remontinis vamzdis D110/100 vartotojo kabelio apsaugai</t>
  </si>
  <si>
    <t>Signalinės juostos paklojimas tranšėjoje virš remontinio vamzdžio (ryšių kabeliui)</t>
  </si>
  <si>
    <t>Remontinio vamzdžio D110/100 montavimas, įskaitant tranšėjos kasimą/užkasimą</t>
  </si>
  <si>
    <t>100m</t>
  </si>
  <si>
    <t>Vamzdžio galų hermetizavimas</t>
  </si>
  <si>
    <t>DARBŲ KIEKIŲ ŽINIARAŠTIS NR. 2 – VANDENTIEKIO IR NUOTEKŲ ŠALINIMO DALIS</t>
  </si>
  <si>
    <t>1. Lietaus nuotekų tinklai</t>
  </si>
  <si>
    <t xml:space="preserve">Savitakinio nuotakyno iš PP N klasės vamzdžių DN 200 mm, su visomis reikalingomis jungtimis bei atramomis tiekimas, montavimas žemėje, pajungimas į šulinius. </t>
  </si>
  <si>
    <t xml:space="preserve">Savitakinio nuotakyno iš PE100 RC klasės vamzdžių DN 200 mm, su visomis reikalingomis jungtimis bei atramomis tiekimas, montavimas betranšejiniu būdu, pajungimas į šulinius. </t>
  </si>
  <si>
    <t xml:space="preserve">Savitakinio nuotakyno iš PP N klasės vamzdžių DN 250 mm, su visomis reikalingomis jungtimis bei atramomis tiekimas, montavimas žemėje, pajungimas į šulinius. </t>
  </si>
  <si>
    <t>1.22</t>
  </si>
  <si>
    <t>1.23</t>
  </si>
  <si>
    <t>1.24</t>
  </si>
  <si>
    <t>1.25</t>
  </si>
  <si>
    <t>1.26</t>
  </si>
  <si>
    <t>1.27</t>
  </si>
  <si>
    <t>1.28</t>
  </si>
  <si>
    <t>1.29</t>
  </si>
  <si>
    <t>1.30</t>
  </si>
  <si>
    <t>1.31</t>
  </si>
  <si>
    <t xml:space="preserve">Savitakinio nuotakyno iš PP N klasės vamzdžių DN 300 mm, su visomis reikalingomis jungtimis bei atramomis tiekimas, montavimas žemėje, pajungimas į šulinius. </t>
  </si>
  <si>
    <t>vnt</t>
  </si>
  <si>
    <t xml:space="preserve">Savitakinio nuotakyno iš PE100 RC klasės vamzdžių DN 300 mm, su visomis reikalingomis jungtimis bei atramomis tiekimas, montavimas betranšejiniu budu, pajungimas į šulinius. </t>
  </si>
  <si>
    <t xml:space="preserve">Savitakinio nuotakyno iš PE100 RC klasės vamzdžių DN 315 mm, su visomis reikalingomis jungtimis bei atramomis tiekimas, montavimas betranšejiniu būdu, pajungimas į šulinius. </t>
  </si>
  <si>
    <t xml:space="preserve">Savitakinio nuotakyno iš PE100 RC klasės vamzdžių DN 400 mm, su visomis reikalingomis jungtimis bei atramomis tiekimas, montavimas betranšejiniu budu, pajungimas į šulinius. </t>
  </si>
  <si>
    <t xml:space="preserve">Savitakinio nuotakyno iš PE100 RC klasės vamzdžių DN 500 mm, su visomis reikalingomis jungtimis bei atramomis tiekimas, montavimas betranšejiniu būdu, pajungimas į šulinius. </t>
  </si>
  <si>
    <t xml:space="preserve">Naujų plastikinių lietaus surinkimo šulinėlių, d425 mm skersmens, iki 1,40 m gylio, su visomis jungtimis bei atramomis tiekimas, sumontavimas, išbandymas. Surinkimo šulinėliai su 30 cm nusodinimo dalimi. </t>
  </si>
  <si>
    <t xml:space="preserve">Naujų plastikinių lietaus surinkimo šulinėlių, d425 mm skersmens, nuo 2,30 m iki 3,10 m gylio, su visomis jungtimis bei atramomis tiekimas, sumontavimas, išbandymas. Surinkimo šulinėliai su 30 cm nusodinimo dalimi. </t>
  </si>
  <si>
    <t xml:space="preserve">Bordiūrinės lietaus nuotekų surinkimo grotelės, D400 apkrovos klasės (montuojamos su 425 skersmens plastikiniais šuliniais) </t>
  </si>
  <si>
    <t xml:space="preserve">Naujų plastikinių lietaus apžiūros šulinių, d600 mm skersmens, nuo 1,80 m iki 3,50 m gylio, su visomis jungtimis bei atramomis tiekimas, sumontavimas. </t>
  </si>
  <si>
    <t xml:space="preserve">Naujų g/b lietaus apžiūros šulinių, d1500 mm skersmens, nuo 3,50 m iki 6,00 m gylio, su visomis jungtimis bei atramomis tiekimas, sumontavimas. </t>
  </si>
  <si>
    <t xml:space="preserve">Naujų g/b lietaus apžiūros šulinių, d1500 mm skersmens, nuo 6,0 m m iki 7,00 m gylio, su visomis jungtimis, atramomis bei saugos salelėmis tiekimas, sumontavimas. </t>
  </si>
  <si>
    <t xml:space="preserve">Ketinis dangtis  B 125 apkrovos klasės D600 šuliniui.  Tiekimas, sumontavimas. </t>
  </si>
  <si>
    <t xml:space="preserve">Ketinis dangtis A 15 apkrovos klasės D600 šuliniui.  Tiekimas, sumontavimas. </t>
  </si>
  <si>
    <t xml:space="preserve">Ketinis dangtis A 15 apkrovos klasės D1500 šuliniui.  Tiekimas, sumontavimas. </t>
  </si>
  <si>
    <t xml:space="preserve">Ketinis dangtis  B 125 apkrovos klasės D1500 šuliniui.  Tiekimas, sumontavimas. </t>
  </si>
  <si>
    <t xml:space="preserve">Ketinis dangtis D 400 apkrovos klasės D600 šuliniui.  Tiekimas, sumontavimas. </t>
  </si>
  <si>
    <t xml:space="preserve">Ketinis dangtis D 400 apkrovos klasės D1500 šuliniui.  Tiekimas, sumontavimas. </t>
  </si>
  <si>
    <t>Tinklų nužymėjimo ženklai</t>
  </si>
  <si>
    <t>Lietaus nuotekų tinklų praplovimas be dezinfekavimo.</t>
  </si>
  <si>
    <t>Lietaus nuotekų tinklų hidraulinis bandymas</t>
  </si>
  <si>
    <t>Tinklų TV diagnostika</t>
  </si>
  <si>
    <t>Esamų PP d315 šulinių  ketinių D315 dangčių pritaikymas prie naujai projektuojamos dangos lygio iki 20 cm</t>
  </si>
  <si>
    <t>Esamų g/b d1000 šulinių ketinių D700 dangčių pritaikymas prie naujai projektuojamos dangos lygio iki 35 cm</t>
  </si>
  <si>
    <t xml:space="preserve">Esamų g/b d300 šulinių ketinių D315 dangčių pritaikymas prie naujai projektuojamos dangos lygio iki 5 cm </t>
  </si>
  <si>
    <t>Esamų g/b d1500 šulinių ketinių D700 dangčių pritaikymas prie naujai projektuojamos dangos lygio iki 35 cm</t>
  </si>
  <si>
    <t>Esamų paviršinių nuotekų surinkimo šulinėlių ketinių D700 dangčių pritaikymas prie atstatomos dangos lygio</t>
  </si>
  <si>
    <t>Naftos produktų gaudyklė</t>
  </si>
  <si>
    <t>Lietaus nuotekų išleistuvo įrengimas, 500 mm skersmens vamzdžiui</t>
  </si>
  <si>
    <r>
      <t>m</t>
    </r>
    <r>
      <rPr>
        <vertAlign val="superscript"/>
        <sz val="11"/>
        <rFont val="Times New Roman"/>
        <family val="1"/>
        <charset val="186"/>
      </rPr>
      <t>3</t>
    </r>
  </si>
  <si>
    <t>Mechanizuotas tranšėjų iki 2,50 m gylio kasimas ir iškasto grunto laikinas sandėliavimas, bei galutinis tranšėjos užpylimas</t>
  </si>
  <si>
    <t>Mechanizuotas tranšėjų iki 4,00 m gylio kasimas ir iškasto grunto laikinas sandėliavimas, bei galutinis tranšėjos užpylimas</t>
  </si>
  <si>
    <t>Mechanizuotas tranšėjų iki 5,00 m gylio kasimas ir iškasto grunto laikinas sandėliavimas, bei galutinis tranšėjos užpylimas</t>
  </si>
  <si>
    <t>Mechanizuotas duobių iki 2,00 m gylio kasimas ir iškasto grunto laikinas sandėliavimas, bei galutinis tranšėjos užpylimas</t>
  </si>
  <si>
    <t>Mechanizuotas duobių iki 3,00 m gylio kasimas ir iškasto grunto laikinas sandėliavimas, bei galutinis tranšėjos užpylimas</t>
  </si>
  <si>
    <t>Mechanizuotas duobių iki 4,00 m gylio kasimas ir iškasto grunto laikinas sandėliavimas, bei galutinis tranšėjos užpylimas</t>
  </si>
  <si>
    <t>Mechanizuotas duobių iki 5,00 m gylio kasimas ir iškasto grunto laikinas sandėliavimas, bei galutinis tranšėjos užpylimas</t>
  </si>
  <si>
    <t>Mechanizuotas duobių iki 6,00 m gylio kasimas ir iškasto grunto laikinas sandėliavimas, bei galutinis tranšėjos užpylimas</t>
  </si>
  <si>
    <t>Mechanizuotas duobių iki 7,00 m gylio kasimas ir iškasto grunto laikinas sandėliavimas, bei galutinis tranšėjos užpylimas</t>
  </si>
  <si>
    <t>Smėlis vamzdžių pagrindui</t>
  </si>
  <si>
    <t>Smėlis pirminiam ir šoniniam užpylimui, įskaitant sutankinimą</t>
  </si>
  <si>
    <t>Perteklinio grunto išvežimas užsakovo nurodymu</t>
  </si>
  <si>
    <t>2. Žemės darbai</t>
  </si>
  <si>
    <t>DARBŲ KIEKIŲ ŽINIARAŠTIS NR. 3 – ELEKTROTECHNIKOS (APŠVIETIMO) DALIS</t>
  </si>
  <si>
    <t>1. Medžiagų ir įrengimų žiniaraštis</t>
  </si>
  <si>
    <t>kompl</t>
  </si>
  <si>
    <t>Flanšinis, saugus apšvietimo stulpas, 6,0m viršžeminės dalies aukščio, atitinkantis EN12767 standartą</t>
  </si>
  <si>
    <t>Įleidžiamas į pamatą, saugus apšvietimo stulpas, 8,0m viršžeminės dalies aukščio, atitinkantis EN12767 standartą</t>
  </si>
  <si>
    <t>Flanšinis pamatas saugiai,  6,0m  viršžeminės dalies aukščio atramai, komplekte flanšas, varžtai</t>
  </si>
  <si>
    <t>Gelžbetoninis pamatas saugiai, įleidžiamai,  8,0m  viršžeminės dalies aukščio atramai</t>
  </si>
  <si>
    <t xml:space="preserve">Pėsčiųjų perėjos šviestuvas 5700K, ≤58W dešininė optika,  be autonominio pritemdymo funkcijos, su Nemo 7 kontaktų standartine jungtim šviestuvo valdikliui montuoti*  </t>
  </si>
  <si>
    <t xml:space="preserve">Kelio apšvietimui skirtas šviestuvas 4000K, ≤80W, su autonominio pritemdymo funkcija, su Nemo 7 kontaktų standartine jungtim šviestuvo valdikliui montuoti*  </t>
  </si>
  <si>
    <t>Cinkuota gembė 1,0m aukščio, 1,0m ilgio</t>
  </si>
  <si>
    <t xml:space="preserve">Kabelio pajungimo gnybtų komplektas </t>
  </si>
  <si>
    <t>Automatinis jungiklis ( 1F, In=6A, C)</t>
  </si>
  <si>
    <t>Vamzdis D75 mm vamzdis, klojimui atviru būdu, ≥750N</t>
  </si>
  <si>
    <t>Vamzdis D75 klojimui uždaru būdu ≥1250N</t>
  </si>
  <si>
    <t>Betonas spintos pamatams</t>
  </si>
  <si>
    <t>Antgalis įžeminimo elektrodo įkalimui 20mm</t>
  </si>
  <si>
    <t>Įžeminimo elektrodo įkalimo galvutė 20mm</t>
  </si>
  <si>
    <t>Gnybtas įžeminimo elektrodo sujungimui su cinkuota juosta</t>
  </si>
  <si>
    <t>Giluminis 30 Ω įžeminimo kontūras</t>
  </si>
  <si>
    <t>Įžeminimo elektrodas  20x1500mm (karštai cinkuotas plienas; 1kontūras-5vnt.</t>
  </si>
  <si>
    <t>Cinkuota juosta 30x4mm</t>
  </si>
  <si>
    <t xml:space="preserve">Signalinė juosta </t>
  </si>
  <si>
    <t>Gaubtas kabelio apsaugai tvirtinamas prie gelžb. atramos</t>
  </si>
  <si>
    <t>Apkabos kabelinio gaubto tvirtinimui rpie atramos</t>
  </si>
  <si>
    <t>Dažai atramų numeravimui</t>
  </si>
  <si>
    <t>Kabelių žymenys</t>
  </si>
  <si>
    <t>Elektros įrenginių žymenys</t>
  </si>
  <si>
    <t xml:space="preserve">Smėlis pakloto įrengimui </t>
  </si>
  <si>
    <r>
      <t>0,6/1kV  kabelis 4x35 mm</t>
    </r>
    <r>
      <rPr>
        <vertAlign val="superscript"/>
        <sz val="11"/>
        <color theme="1"/>
        <rFont val="Times New Roman"/>
        <family val="1"/>
      </rPr>
      <t>2</t>
    </r>
    <r>
      <rPr>
        <sz val="11"/>
        <color theme="1"/>
        <rFont val="Times New Roman"/>
        <family val="1"/>
      </rPr>
      <t xml:space="preserve"> skersmens aliuminėmis gyslomis , XLPE izoliacija, PVC apvalkalas</t>
    </r>
  </si>
  <si>
    <r>
      <t>Kabelis 3x1,5 mm</t>
    </r>
    <r>
      <rPr>
        <vertAlign val="superscript"/>
        <sz val="11"/>
        <color theme="1"/>
        <rFont val="Times New Roman"/>
        <family val="1"/>
      </rPr>
      <t xml:space="preserve">2 </t>
    </r>
    <r>
      <rPr>
        <sz val="11"/>
        <color theme="1"/>
        <rFont val="Times New Roman"/>
        <family val="1"/>
      </rPr>
      <t xml:space="preserve"> varinėmis gyslomis, PVC izoliacija, PVC apvalkalu</t>
    </r>
  </si>
  <si>
    <r>
      <t>Galinė mova 4x35 mm</t>
    </r>
    <r>
      <rPr>
        <vertAlign val="superscript"/>
        <sz val="11"/>
        <color theme="1"/>
        <rFont val="Times New Roman"/>
        <family val="1"/>
      </rPr>
      <t>2</t>
    </r>
    <r>
      <rPr>
        <sz val="11"/>
        <color theme="1"/>
        <rFont val="Times New Roman"/>
        <family val="1"/>
      </rPr>
      <t xml:space="preserve"> skersmens kabeliui </t>
    </r>
  </si>
  <si>
    <r>
      <t>m</t>
    </r>
    <r>
      <rPr>
        <vertAlign val="superscript"/>
        <sz val="11"/>
        <color theme="1"/>
        <rFont val="Times New Roman"/>
        <family val="1"/>
      </rPr>
      <t>3</t>
    </r>
  </si>
  <si>
    <r>
      <t>Antgaliai 1,5mm</t>
    </r>
    <r>
      <rPr>
        <vertAlign val="superscript"/>
        <sz val="11"/>
        <color theme="1"/>
        <rFont val="Times New Roman"/>
        <family val="1"/>
      </rPr>
      <t>2</t>
    </r>
    <r>
      <rPr>
        <sz val="11"/>
        <color theme="1"/>
        <rFont val="Times New Roman"/>
        <family val="1"/>
      </rPr>
      <t xml:space="preserve"> skersmens gyslų apdirbimui</t>
    </r>
  </si>
  <si>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</si>
  <si>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</si>
  <si>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</si>
  <si>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</si>
  <si>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</si>
  <si>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</si>
  <si>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</si>
  <si>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</si>
  <si>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</si>
  <si>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</si>
  <si>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</si>
  <si>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</si>
  <si>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</si>
  <si>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</si>
  <si>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</si>
  <si>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</si>
  <si>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</si>
  <si>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</si>
  <si>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</si>
  <si>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</si>
  <si>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</si>
  <si>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</si>
  <si>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</si>
  <si>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</si>
  <si>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</si>
  <si>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</si>
  <si>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Gelžbetoninis stiebas S110-34,3</t>
  </si>
  <si>
    <t>Traversa G1-1</t>
  </si>
  <si>
    <t>Ramsčio tvirtinimo mazgas PTM-2,7</t>
  </si>
  <si>
    <t>Įžeminimo laidininkas ŽLi-1</t>
  </si>
  <si>
    <t>Įžeminimo laidininkas ŽLn-5</t>
  </si>
  <si>
    <t>Veržlė M16.5.019</t>
  </si>
  <si>
    <t>Poveržlė 16.01,019</t>
  </si>
  <si>
    <t>Nulinio laido įžeminimo laidininkas ŽLo-1</t>
  </si>
  <si>
    <t>Izoliatorius TF-20</t>
  </si>
  <si>
    <t>Plastmasinė įvorė I-18</t>
  </si>
  <si>
    <t>Gnybtas VGA-1</t>
  </si>
  <si>
    <t>Šviestuvo tvirtinimo kronšteinas ŠV-1</t>
  </si>
  <si>
    <t>Apkaba AP16-2,7</t>
  </si>
  <si>
    <t>Įžeminimo laidininkas ŽLn-7</t>
  </si>
  <si>
    <t>Jungiamas gnybtas</t>
  </si>
  <si>
    <t>Jungiamas įžeminimo gnybtas</t>
  </si>
  <si>
    <t>Jungiamas įžeminimo gnybtas su gaubtu</t>
  </si>
  <si>
    <t>Apkabos kabelinio gaubto tvirtinimui prie atramos</t>
  </si>
  <si>
    <t>Apkabos kabelio tvirtinimui prie gelžb. atramos</t>
  </si>
  <si>
    <t>Viršįtampių ribotuvai</t>
  </si>
  <si>
    <t>2. Darbų kiekių žiniaraštis</t>
  </si>
  <si>
    <t>100vnt</t>
  </si>
  <si>
    <t>Eur</t>
  </si>
  <si>
    <t>Tšk.</t>
  </si>
  <si>
    <t>Tranšėjos ≥ 1,0m gylio  iškasimas ir užpylimas klojant vieną vamzdį rankiniu būdu</t>
  </si>
  <si>
    <t>Tranšėjos ≥ 1,0m gylio  iškasimas ir užpylimas klojant vieną vamzdį mechanizuotu būdu</t>
  </si>
  <si>
    <t>Tranšėjos ≥1,0m gylio  iškasimas ir užpylimas klojant du vamzdžius rankiniu būdu</t>
  </si>
  <si>
    <t>Tranšėjos ≥ 1,0m gylio  iškasimas ir užpylimas klojant tris vamzdžius rankiniu būdu</t>
  </si>
  <si>
    <t>Vamzdžio D75mm paklojimas tranšėjoje</t>
  </si>
  <si>
    <t>Vamzdžio D75mm paklojimas betranšėjiniu būdu</t>
  </si>
  <si>
    <t>Duobės iškasimas/užkasimas kabelio paklojimui betranšėjiniu būdu</t>
  </si>
  <si>
    <t>Signalinės juostos paklojimas vienam vamzdžiui</t>
  </si>
  <si>
    <t>Signalinės juostos paklojimas dviems vamzdžiams</t>
  </si>
  <si>
    <t>Signalinės juostos paklojimas trims vamzdžiams</t>
  </si>
  <si>
    <t xml:space="preserve">Pakloto įrengimas 1-am vamzdžiui </t>
  </si>
  <si>
    <t>Pakloto įrengimas 2-am vamzdžiui</t>
  </si>
  <si>
    <t>Pakloto įrengimas 3-am vamzdžiui</t>
  </si>
  <si>
    <t xml:space="preserve">Įžeminimo kontūro 10Ω įrengimas </t>
  </si>
  <si>
    <t xml:space="preserve">Įžeminimo kontūro 30Ω įrengimas </t>
  </si>
  <si>
    <t>Įžeminimo kontūro matavimas</t>
  </si>
  <si>
    <t>Įžeminimo taškų pereinamosios varžos matavimas</t>
  </si>
  <si>
    <t>Kabelio izoliacijos varžos matavimas</t>
  </si>
  <si>
    <t>Tariamosios varžos fazė-nulis matavimas</t>
  </si>
  <si>
    <t>Elektros linijų fazavimas, kai įtampa tinkle iki 1kV</t>
  </si>
  <si>
    <t>AVS, atramų prijungimas prie įžeminimo įrenginio</t>
  </si>
  <si>
    <t>Pamato flanšinei 6,0m viršžeminės dalies aukščio atramai montavimas</t>
  </si>
  <si>
    <t>Pamato įleidžiamai 8,0m viršžeminės dalies aukščio atramai montavimas</t>
  </si>
  <si>
    <t>Flanšinio, saugus apšvietimo stulpo, 6,0m viršžeminės dalies aukščio, montavimas</t>
  </si>
  <si>
    <t>Įleidžiamo, saugus apšvietimo stulpo, 8,0m viršžeminės dalies aukščio, montavimas</t>
  </si>
  <si>
    <t>Gembės 1,0m aukščio, 1,0m ilgio montavimas ant atramos</t>
  </si>
  <si>
    <t xml:space="preserve">Šviestuvų montavimas ant atramos </t>
  </si>
  <si>
    <t>Kabelinio gaubto montavimas prie atramos</t>
  </si>
  <si>
    <t>Kabelio pajungimo gnybtų komplekto montavimas ir pajungimas atramoje</t>
  </si>
  <si>
    <t>Automatinio jungiklio montavimas atramoje</t>
  </si>
  <si>
    <t>Apšvietimo valdymo spintos su pamatu, su įrengimais montavimas</t>
  </si>
  <si>
    <t>Duobės kasimas spintos pamatams</t>
  </si>
  <si>
    <t>Pamato betonavimas</t>
  </si>
  <si>
    <t>Apšviestumo matavimai</t>
  </si>
  <si>
    <t>Paslėptų darbų aktas</t>
  </si>
  <si>
    <t>Kabelių žymėjimas</t>
  </si>
  <si>
    <t>Atramų numeravimas dažant</t>
  </si>
  <si>
    <t>Elektros įrenginių žymenų montavimas</t>
  </si>
  <si>
    <t>Plotų išlyginimas</t>
  </si>
  <si>
    <t xml:space="preserve">Grunto sutankinimas </t>
  </si>
  <si>
    <t>Galinės dviejų stiebų, viengubam laidų tvirtinimui, atramų montavimas gręžtinėje duobėje</t>
  </si>
  <si>
    <t>Viršįtampių ribotuvų montavimas</t>
  </si>
  <si>
    <t>Signalinės juostos paklojimas vienam kabeliui</t>
  </si>
  <si>
    <t>Pakloto įrengimas</t>
  </si>
  <si>
    <t>Šviestuvo tvirtinimo kronšteino montavimas</t>
  </si>
  <si>
    <t>Esamo šviestuvo išmontavimas/ sumontavimas prie galinės, gelžbetoninės atramos atramos</t>
  </si>
  <si>
    <t>Išpildomosios nuotraukos atlikimas</t>
  </si>
  <si>
    <t>Leidimas kasimo darbams</t>
  </si>
  <si>
    <t>Kitų tarnybų atstovų iškvietimas</t>
  </si>
  <si>
    <t>Geodeziniai nužymėjimai</t>
  </si>
  <si>
    <r>
      <t>Kabelio iki 3kg 3x1,5mm</t>
    </r>
    <r>
      <rPr>
        <vertAlign val="superscript"/>
        <sz val="11"/>
        <color theme="1"/>
        <rFont val="Times New Roman"/>
        <family val="1"/>
      </rPr>
      <t>2</t>
    </r>
    <r>
      <rPr>
        <sz val="11"/>
        <color theme="1"/>
        <rFont val="Times New Roman"/>
        <family val="1"/>
      </rPr>
      <t xml:space="preserve"> skersmens varinėmis gyslomis įtraukimas į atramą</t>
    </r>
  </si>
  <si>
    <r>
      <t>Galinės movos montavimas  35mm</t>
    </r>
    <r>
      <rPr>
        <vertAlign val="superscript"/>
        <sz val="11"/>
        <color theme="1"/>
        <rFont val="Times New Roman"/>
        <family val="1"/>
      </rPr>
      <t>2</t>
    </r>
    <r>
      <rPr>
        <sz val="11"/>
        <color theme="1"/>
        <rFont val="Times New Roman"/>
        <family val="1"/>
      </rPr>
      <t xml:space="preserve"> skersmens AL kabeliui vidaus sąlygomis</t>
    </r>
  </si>
  <si>
    <r>
      <t>Antgalių 1,5mm</t>
    </r>
    <r>
      <rPr>
        <vertAlign val="superscript"/>
        <sz val="11"/>
        <color theme="1"/>
        <rFont val="Times New Roman"/>
        <family val="1"/>
      </rPr>
      <t>2</t>
    </r>
    <r>
      <rPr>
        <sz val="11"/>
        <color theme="1"/>
        <rFont val="Times New Roman"/>
        <family val="1"/>
      </rPr>
      <t xml:space="preserve"> skersmens gyslai montavimas</t>
    </r>
  </si>
  <si>
    <r>
      <t>m</t>
    </r>
    <r>
      <rPr>
        <vertAlign val="superscript"/>
        <sz val="11"/>
        <color theme="1"/>
        <rFont val="Times New Roman"/>
        <family val="1"/>
      </rPr>
      <t>2</t>
    </r>
  </si>
  <si>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</si>
  <si>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</si>
  <si>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</si>
  <si>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</si>
  <si>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</si>
  <si>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</si>
  <si>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</si>
  <si>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</si>
  <si>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</si>
  <si>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</si>
  <si>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</si>
  <si>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</si>
  <si>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</si>
  <si>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</si>
  <si>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</si>
  <si>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</si>
  <si>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</si>
  <si>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</si>
  <si>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</si>
  <si>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</si>
  <si>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</si>
  <si>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</si>
  <si>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</si>
  <si>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</si>
  <si>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</si>
  <si>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</si>
  <si>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</si>
  <si>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</si>
  <si>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</si>
  <si>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</si>
  <si>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</si>
  <si>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</si>
  <si>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</si>
  <si>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</si>
  <si>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</si>
  <si>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</si>
  <si>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</si>
  <si>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</si>
  <si>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</si>
  <si>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</si>
  <si>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</si>
  <si>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</si>
  <si>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</si>
  <si>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</si>
  <si>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</si>
  <si>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</si>
  <si>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</si>
  <si>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</si>
  <si>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</si>
  <si>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r>
      <t>Kabelio iki 3kg 4x35 mm</t>
    </r>
    <r>
      <rPr>
        <vertAlign val="superscript"/>
        <sz val="11"/>
        <color theme="1"/>
        <rFont val="Times New Roman"/>
        <family val="1"/>
      </rPr>
      <t>2</t>
    </r>
    <r>
      <rPr>
        <sz val="11"/>
        <color theme="1"/>
        <rFont val="Times New Roman"/>
        <family val="1"/>
      </rPr>
      <t xml:space="preserve"> skersmens aliuminio gyslomis paklojimas:
-Vamzdyje                                         -47 m
-atrama, kab. gaubte                           -4 m
-atrama, apkabom                              -18 m</t>
    </r>
  </si>
  <si>
    <t>3. Išmontavimo darbai</t>
  </si>
  <si>
    <t>Šviestuvų išmontavimas ir išvežimas 10km atstumu</t>
  </si>
  <si>
    <t>Metalinės pėsčiųjų perėjos 6,0m viršžeminės dalies aukščio su šviestuvu išmontavimas ir išvežimas 10km atstumu</t>
  </si>
  <si>
    <t>Pamato išmontavimas ir išvežimas 10km atstumu</t>
  </si>
  <si>
    <t>Šviestuvo tvirtinimo kronšteino su traversa išmontavimas ir išvežimas 10km atstumu</t>
  </si>
  <si>
    <t>Laido A-25 nukabinimas ir išvežimas 10km atstumu</t>
  </si>
  <si>
    <t>Traversos išmontavimas ir išvežimas 10km atstumu</t>
  </si>
  <si>
    <t xml:space="preserve">Laidų A-25 atjungimas atramoje </t>
  </si>
  <si>
    <t xml:space="preserve">Laidų A-25 atjungimas/prijungimas atramoje </t>
  </si>
  <si>
    <t>Gelžbetoninės 9,0m atramos išmontavimas ir išvežimas 10km atstumu</t>
  </si>
  <si>
    <r>
      <t>Kabelio 25mm</t>
    </r>
    <r>
      <rPr>
        <vertAlign val="superscript"/>
        <sz val="11"/>
        <color theme="1"/>
        <rFont val="Times New Roman"/>
        <family val="1"/>
      </rPr>
      <t>2</t>
    </r>
    <r>
      <rPr>
        <sz val="11"/>
        <color theme="1"/>
        <rFont val="Times New Roman"/>
        <family val="1"/>
      </rPr>
      <t xml:space="preserve"> skersmens atjungimas atramoje </t>
    </r>
  </si>
  <si>
    <t>DARBŲ KIEKIŲ ŽINIARAŠTIS NR. 5 – ELEKTRONINIŲ RYŠIŲ (TELEKOMUNIKACIJŲ) DALIS</t>
  </si>
  <si>
    <t>1.0</t>
  </si>
  <si>
    <t>1. Medžiagų žiniaraštis</t>
  </si>
  <si>
    <t xml:space="preserve">Sudedamas vamzdis PVC D110x100x3000mm </t>
  </si>
  <si>
    <t>RKŠ 2-5 pusinis šulinio korpusas, viršutinė dalis</t>
  </si>
  <si>
    <t>RKŠ 2-6 pusinis šulinio korpusas, apatinė dalis</t>
  </si>
  <si>
    <t>Lengvo tipo liuko komplektas MTT-L</t>
  </si>
  <si>
    <t>Sunkaus tipo liuko komplektas MTT-S</t>
  </si>
  <si>
    <t>G/b paaukštinimo žiedas</t>
  </si>
  <si>
    <t>Kronšteinai</t>
  </si>
  <si>
    <t>Konsolė</t>
  </si>
  <si>
    <t>t.</t>
  </si>
  <si>
    <t>Grunto 1-2 kategorijos kasimas ir užkasimas rankiniu būdu, kai tranšėjos plotis iki 0,4 m</t>
  </si>
  <si>
    <t>Grunto 1-2 kategorijos kasimas ir užkasimas rankiniu būdu, kai tranšėjos plotis iki 0,8 m</t>
  </si>
  <si>
    <t>Sudedamųjų kabelių apsaugos vamzdžių paklojimas paruoštoje tranšėjoje</t>
  </si>
  <si>
    <t>Esamų telekomunikacijų šulinių pakeitimas naujais RKŠ-2 šuliniais</t>
  </si>
  <si>
    <t>Šulinių angos paaukštinimas g/b žiedais</t>
  </si>
  <si>
    <t>Liuko pakeitimas</t>
  </si>
  <si>
    <t>Kronšteinų pastatymas šulinyje</t>
  </si>
  <si>
    <t>Konsolių pastatymas šulinyje</t>
  </si>
  <si>
    <t>RKŠ-2 šulinių demontavimas</t>
  </si>
  <si>
    <t xml:space="preserve">Asbocementinio vamzdžio d100 demontavimas </t>
  </si>
  <si>
    <t xml:space="preserve">Šiukšlių išvežimas </t>
  </si>
  <si>
    <t xml:space="preserve">Požeminių komunikacijų išpildomoji geodezinė nuotrauka </t>
  </si>
  <si>
    <t>RKKS šulinio kortelė</t>
  </si>
  <si>
    <t>Vandentiekio ir nuotekų šalinimo dalis</t>
  </si>
  <si>
    <t>Elektrotechnikos (apšvietimo) dalis</t>
  </si>
  <si>
    <t>Elektroninių ryšių (telekomunikacijų) dalis</t>
  </si>
  <si>
    <t>Stiklo  pluoštu sustiprinto poliesterio apšvietimo valdymo spinta su ventiliacinėmis angomis,  komplekte su pamatu, IP54 :
 -B+C kategorijos viršįtampio ribotuvai 400V AC                                     -1 vnt
-Automatinis jungiklis 1F, C6÷10A, Icu≥10kA                                         -5 vnt
-Automatinis jungiklis 3F, C25, Icu≥10kA                                               -3vnt
-2P srovės nuotėkio rėlė su automatiniu išjugikliu C16A/30mA                  -1 kompl.
-Spintos šviestuvas su jungikliu                                                                -1 kompl.
-1F 16A modulinis  kištukinis lizdas su įžeminimo kontaktu, I44                  -1 vnt
-Kirtiklis, 3P, 63A, IP20                                                                          -1 vnt
-Kondensatorinio tipo kontaktorius, 3F, 25A                                            -2 vnt
-Foto rėlė su davikliu 1P, 16A, IP20/IP65 sensorius                                 -1 vnt
-Astronominis laikmatis 230V AC, 16A, tikslumas 1s, 
motuojamas ant DIN bėgelio                                                                 -1 vnt
-Modulinis 3 padėčių perjungiklis, 230V, 16A, IP20 R-O-A                     -1 vnt.</t>
  </si>
  <si>
    <t>Giluminis 10 Ω įžeminimo kontūras:
-Įžeminimo elektrodas  20x1500mm (karštai cinkuotas plienas;                -7 vnt
-Antgalis įžeminimo elektrodo įkalimui 20mm                                          -1 vnt
-Įžeminimo elektrodo įkalimo galvutė 20mm                                            -1 vnt
-Gnybtas įžeminimo elektrodo sujungimui su cinkuota juosta                    -1 vnt</t>
  </si>
  <si>
    <t xml:space="preserve">Giluminis 10 Ω įžeminimo kontūras
-Įžeminimo elektrodas 20x1500mm (karštai cinkuotas plienas;                   -14 vnt
-Antgalis įžeminimo elektrodo įkalimui 20mm                                            -2 vnt
-Įžeminimo elektrodo įkalimo galvutė 20mm                                             -2 vnt
-Gnybtas įžeminimo elektrodo sujungimui su cinkuota juosta                      -2 vnt. </t>
  </si>
  <si>
    <r>
      <t>Kabelio iki 3kg 4x35 mm</t>
    </r>
    <r>
      <rPr>
        <vertAlign val="superscript"/>
        <sz val="11"/>
        <color theme="1"/>
        <rFont val="Times New Roman"/>
        <family val="1"/>
      </rPr>
      <t>2</t>
    </r>
    <r>
      <rPr>
        <sz val="11"/>
        <color theme="1"/>
        <rFont val="Times New Roman"/>
        <family val="1"/>
      </rPr>
      <t xml:space="preserve"> skersmens aliuminio gyslomis paklojimas:
-Vamzdyje                                        -2027 m
-Atramoje iki gnybtų dėžutės              -311 m
-atrama, kab. gaubte                          -2 m
-spintoje                                            -6 m</t>
    </r>
  </si>
  <si>
    <t>Negrąžinamos medžiagos – frezuoto asfalto granulės (≤ -7,00 Eur/t )</t>
  </si>
  <si>
    <t>Negrąžinamos medžiagos – skalda (≤ -7,50 Eur/m³)</t>
  </si>
  <si>
    <t>Negrąžinamos medžiagos – 1 vnt. – susandėliuota mediena (kainą pateikia rangovas, įvertinęs medienos būklę: ≥0,00 Eur – kai mediena menkavertė ir skirta utilizavimui, t.y. vertinama, kiek kainuos utilizavimo išlaidos įrašant kainą su pliuso ženklu. &lt;0,00 Eur – kai mediena nėra menkavertė ir gali būti parduota, t.y. nurodoma kaina su minuso ženklu)</t>
  </si>
  <si>
    <t>nevertinti</t>
  </si>
  <si>
    <t>2.*– Elektrotechnikos (AB "Energijos skirstymo operatorius") dalies darbus atliks AB "ESO" rangovas ir apmokės tiesiogiai AB "Via Lietuva"</t>
  </si>
  <si>
    <t>Elektrotechnikos (AB "Energijos skirstymo operatorius")*</t>
  </si>
  <si>
    <r>
      <rPr>
        <b/>
        <sz val="10"/>
        <color rgb="FF000000"/>
        <rFont val="Times New Roman"/>
        <family val="1"/>
        <charset val="186"/>
      </rPr>
      <t xml:space="preserve">Sandėliavimo medžiagos
</t>
    </r>
    <r>
      <rPr>
        <sz val="10"/>
        <color rgb="FF000000"/>
        <rFont val="Times New Roman"/>
        <family val="1"/>
        <charset val="186"/>
      </rPr>
      <t>Vykdant valstybinės reikšmės kelių rekonstravimo ir (ar) remonto darbus susidarančios medžiagos, kurios nenaudojamos projekte ir nėra priskiriamos negražinamoms medžiagoms transportuojamos į AB „Via Lietuva“ nurodytas sandėliavimo vietą –</t>
    </r>
    <r>
      <rPr>
        <b/>
        <sz val="10"/>
        <color rgb="FF000000"/>
        <rFont val="Times New Roman"/>
        <family val="1"/>
        <charset val="186"/>
      </rPr>
      <t xml:space="preserve"> </t>
    </r>
    <r>
      <rPr>
        <b/>
        <sz val="10"/>
        <rFont val="Times New Roman"/>
        <family val="1"/>
        <charset val="186"/>
      </rPr>
      <t>AB „Kelių priežiūra“ Ukmergės kelių tarnybos Širvintų meistriją, Zibalų g. 55, Širvintos.</t>
    </r>
    <r>
      <rPr>
        <b/>
        <sz val="10"/>
        <color rgb="FF000000"/>
        <rFont val="Times New Roman"/>
        <family val="1"/>
        <charset val="186"/>
      </rPr>
      <t xml:space="preserve">
</t>
    </r>
    <r>
      <rPr>
        <sz val="10"/>
        <color rgb="FF000000"/>
        <rFont val="Times New Roman"/>
        <family val="1"/>
        <charset val="186"/>
      </rPr>
      <t xml:space="preserve">Į sandėliavimo vietas turi būti gabenami </t>
    </r>
    <r>
      <rPr>
        <b/>
        <sz val="10"/>
        <color rgb="FF000000"/>
        <rFont val="Times New Roman"/>
        <family val="1"/>
        <charset val="186"/>
      </rPr>
      <t>metaliniai</t>
    </r>
    <r>
      <rPr>
        <sz val="10"/>
        <color rgb="FF000000"/>
        <rFont val="Times New Roman"/>
        <family val="1"/>
        <charset val="186"/>
      </rPr>
      <t xml:space="preserve"> kelio elementai (neužteršti betonu ir kt. medžiagomis (t. y. turi būti nuvalyti)) nepriklausomai nuo jų būklės: kelio ženklai, kelio ženklų atramos, apšvietimo ir kiti stulpai, apsauginiai atitvarai ir jų elementai, tiltų ir viadukų turėklai, kiti metalo gaminiai, sijos, spraustasienės, pralaidos ir kt. 
Kitos medžiagos, kurios gali būti panaudotos pakartotinai, gali būti gabenamos į sandėliavimo vietas tik suderinus su AB „Via Lietuva“.
Į sandėliavimo vietas pristatomos medžiagos turi būti surūšiuotos į tinkamas naudoti pakartotinai ir netinkamas, o sandėliavimo vietoje iškraunamos atskirai. Medžiagų perdavimo-priėmimo akte turi būti atskirai nurodytas tinkamų panaudoti medžiagų kiekis su jų charakteristikomis (pvz. kelio ženklas, nurodant jo numerį; apšvietimo stulpo atrama, nurodant jos aukštį; kelio ženklo atrama, nurodant jos ilgį, skersmenį; apsauginio atitvaro sija, nurodant jos tipą, ilgį ir pan.). Netinkamų panaudoti medžiagų turi būti nurodytas tik perduodamas kiekis.
Rangovas turi numatyti ekonomiškai pagrįstą ir optimalų medžiagų išardymo būdą. Siektina, kad kuo daugiau medžiagų būtų išardytos tvarkingai ir pristatytos mechaniškai nepažeistos bei neužterštos. Jei statybos metu medžiagos taptų netinkamomis naudoti dėl jų netinkamo išardymo, tai būtų laikoma rangovo rizika ir atsakomybė tektų rangovui.</t>
    </r>
  </si>
  <si>
    <t>Ardomos plastikinės pralaidos su antgaliais ir išvežimas rangovo pasirinktu atstumu utilizavimui</t>
  </si>
  <si>
    <t>Betono gaminių (trinkelių/plytelių) ardymas (hvid=0,08m) ir išvežimas rangovo pasirinktu atstumu utilizavimui</t>
  </si>
  <si>
    <t>Apsauginės metalinės pėsčiųjų tvorelės ardymas su pamatais ir išvežimas (žiūrėti žiniaraščio priedą dėl išvežimo)</t>
  </si>
  <si>
    <t>Signalinių stulpelių išardymas ir išvežimas rangovo pasirinktu atstumu utilizavimui</t>
  </si>
  <si>
    <t>Betoninių kelio bortų išardymas su pamatais ir išvežimas rangovo pasirinktu atstumu utilizavimui</t>
  </si>
  <si>
    <t>Betoninių vejos bortų išardymas su pamatais ir išvežimas rangovo pasirinktu atstumu utilizavimui</t>
  </si>
  <si>
    <t>Esamų laiptų iš gelžbetoninių plokščių h= 0,20 m perklojimas VIA LIETUVA sklypo ribose</t>
  </si>
  <si>
    <t>IŠ VISO ŽINIARAŠTYJE 2, EUR BE PVM</t>
  </si>
  <si>
    <t>IŠ VISO ŽINIARAŠTYJE 3, EUR BE PVM</t>
  </si>
  <si>
    <t>IŠ VISO ŽINIARAŠTYJE 5, EUR BE PVM</t>
  </si>
  <si>
    <t>Laikinos žvyro dangos h=0,15 m išardyms ir išvežimas rangovo pasirinktu atstumu</t>
  </si>
  <si>
    <t>Vienstiebių skydų nuėmimas nuo vienatramių atramų ir išvežimas (žiūrėti žiniaraščio priedą dėl išvežimo)</t>
  </si>
  <si>
    <t>Vienatramių kelio ženklų atramų išardymas ir išvežimas (žiūrėti žiniaraščio priedą dėl išvežimo)</t>
  </si>
  <si>
    <t>Dvistiebių skydų nuėmimas nuo vienatramių atramų ir išvežimas (žiūrėti žiniaraščio priedą dėl išvežimo)</t>
  </si>
  <si>
    <t>Dviatramių kelio ženklų atramų išardymas ir išvežimas (žiūrėti žiniaraščio priedą dėl išvežimo)</t>
  </si>
  <si>
    <t>Tristiebių skydų nuėmimas nuo vienatramių atramų ir išvežimas (žiūrėti žiniaraščio priedą dėl išvežimo)</t>
  </si>
  <si>
    <t xml:space="preserve">Skaldos pagrindo sluoknio iš nesurišto mineralinių medžiagų mišinio fr. 0/45 įrengimas saugos salelėse su atkuriama asfalto danga, EV2 ≥150 MPa, h=0,3 m </t>
  </si>
  <si>
    <t>3.43</t>
  </si>
  <si>
    <t>Smėlio pagrindo po betoniniais latakais įrengimas h=0,15 m</t>
  </si>
  <si>
    <t>Betoninių pagrindų po vandens latakais įrengimas iš betono C20/25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</si>
</sst>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_ ;\-#,##0.00\ "/>
    <numFmt numFmtId="165" formatCode="0.0"/>
  </numFmts>
  <fonts count="32" x14ac:knownFonts="1">
    <font>
      <sz val="11"/>
      <color theme="1"/>
      <name val="Calibri"/>
      <family val="2"/>
      <charset val="186"/>
      <scheme val="minor"/>
    </font>
    <font>
      <sz val="11"/>
      <color rgb="FF000000"/>
      <name val="Calibri"/>
      <family val="2"/>
      <charset val="186"/>
    </font>
    <font>
      <b/>
      <sz val="11"/>
      <color rgb="FF000000"/>
      <name val="Times New Roman"/>
      <family val="1"/>
      <charset val="186"/>
    </font>
    <font>
      <b/>
      <sz val="11"/>
      <color rgb="FFFF0000"/>
      <name val="Times New Roman"/>
      <family val="1"/>
      <charset val="186"/>
    </font>
    <font>
      <b/>
      <sz val="11"/>
      <name val="Times New Roman"/>
      <family val="1"/>
      <charset val="186"/>
    </font>
    <font>
      <sz val="11"/>
      <name val="Times New Roman"/>
      <family val="1"/>
      <charset val="186"/>
    </font>
    <font>
      <sz val="11"/>
      <color rgb="FFFF0000"/>
      <name val="Times New Roman"/>
      <family val="1"/>
      <charset val="186"/>
    </font>
    <font>
      <sz val="11"/>
      <color theme="1"/>
      <name val="Times New Roman"/>
      <family val="1"/>
      <charset val="186"/>
    </font>
    <font>
      <sz val="8"/>
      <name val="Calibri"/>
      <family val="2"/>
      <charset val="186"/>
      <scheme val="minor"/>
    </font>
    <font>
      <i/>
      <sz val="11"/>
      <name val="Times New Roman"/>
      <family val="1"/>
      <charset val="186"/>
    </font>
    <font>
      <b/>
      <sz val="11"/>
      <color theme="1"/>
      <name val="Times New Roman"/>
      <family val="1"/>
      <charset val="186"/>
    </font>
    <font>
      <b/>
      <sz val="10"/>
      <name val="Times New Roman"/>
      <family val="1"/>
      <charset val="186"/>
    </font>
    <font>
      <sz val="10"/>
      <name val="Times New Roman"/>
      <family val="1"/>
      <charset val="186"/>
    </font>
    <font>
      <i/>
      <sz val="10"/>
      <name val="Times New Roman"/>
      <family val="1"/>
      <charset val="186"/>
    </font>
    <font>
      <b/>
      <i/>
      <sz val="10"/>
      <name val="Times New Roman"/>
      <family val="1"/>
      <charset val="186"/>
    </font>
    <font>
      <sz val="10"/>
      <name val="Arial"/>
      <family val="2"/>
      <charset val="186"/>
    </font>
    <font>
      <sz val="11"/>
      <color theme="1"/>
      <name val="Calibri"/>
      <family val="2"/>
      <scheme val="minor"/>
    </font>
    <font>
      <b/>
      <sz val="16"/>
      <name val="Times New Roman"/>
      <family val="1"/>
      <charset val="186"/>
    </font>
    <font>
      <sz val="11"/>
      <name val="Times New Roman"/>
      <family val="1"/>
    </font>
    <font>
      <b/>
      <sz val="14"/>
      <name val="Times New Roman"/>
      <family val="1"/>
      <charset val="186"/>
    </font>
    <font>
      <b/>
      <sz val="12"/>
      <name val="Times New Roman"/>
      <family val="1"/>
      <charset val="186"/>
    </font>
    <font>
      <sz val="11"/>
      <name val="Times New Roman"/>
      <family val="1"/>
      <charset val="186"/>
    </font>
    <font>
      <b/>
      <sz val="10"/>
      <color rgb="FF000000"/>
      <name val="Times New Roman"/>
      <family val="1"/>
      <charset val="186"/>
    </font>
    <font>
      <sz val="10"/>
      <color rgb="FF000000"/>
      <name val="Times New Roman"/>
      <family val="1"/>
      <charset val="186"/>
    </font>
    <font>
      <vertAlign val="superscript"/>
      <sz val="11"/>
      <name val="Times New Roman"/>
      <family val="1"/>
      <charset val="186"/>
    </font>
    <font>
      <sz val="11"/>
      <color theme="1"/>
      <name val="Times New Roman"/>
      <family val="1"/>
    </font>
    <font>
      <vertAlign val="superscript"/>
      <sz val="11"/>
      <color theme="1"/>
      <name val="Times New Roman"/>
      <family val="1"/>
    </font>
    <font>
      <sz val="11"/>
      <color rgb="FF000000"/>
      <name val="Times New Roman"/>
      <family val="1"/>
    </font>
    <font>
      <i/>
      <sz val="11"/>
      <name val="Times New Roman"/>
      <family val="1"/>
    </font>
    <font>
      <b/>
      <sz val="11"/>
      <name val="Times New Roman"/>
      <family val="1"/>
    </font>
    <font>
      <sz val="10"/>
      <color rgb="FFFF0000"/>
      <name val="Times New Roman"/>
      <family val="1"/>
      <charset val="186"/>
    </font>
    <font>
      <sz val="10"/>
      <color rgb="FF000000"/>
      <name val="Times New Roman"/>
      <family val="1"/>
      <charset val="186"/>
    </font>
  </fonts>
  <fills count="7">
    <fill>
      <patternFill patternType="none"/>
    </fill>
    <fill>
      <patternFill patternType="gray125"/>
    </fill>
    <fill>
      <patternFill patternType="solid">
        <fgColor rgb="FFF2F2F2"/>
        <bgColor rgb="FFFFFFFF"/>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diagonal/>
    </border>
  </borders>
  <cellStyleXfs count="7">
    <xf numFmtId="0" fontId="0" fillId="0" borderId="0"/>
    <xf numFmtId="0" fontId="1" fillId="0" borderId="0" applyNumberFormat="0" applyBorder="0" applyProtection="0"/>
    <xf numFmtId="0" fontId="1" fillId="0" borderId="0" applyNumberFormat="0" applyBorder="0" applyProtection="0"/>
    <xf numFmtId="0" fontId="1" fillId="0" borderId="0"/>
    <xf numFmtId="0" fontId="1" fillId="0" borderId="0"/>
    <xf numFmtId="0" fontId="15" fillId="0" borderId="0"/>
    <xf numFmtId="0" fontId="16" fillId="0" borderId="0"/>
  </cellStyleXfs>
  <cellXfs count="187">
    <xf numFmtId="0" fontId="0" fillId="0" borderId="0" xfId="0"/>
    <xf numFmtId="0" fontId="2" fillId="0" borderId="0" xfId="1" applyFont="1" applyAlignment="1" applyProtection="1">
      <alignment horizontal="center" vertical="center" wrapText="1"/>
    </xf>
    <xf numFmtId="49" fontId="5" fillId="0" borderId="1" xfId="0" applyNumberFormat="1" applyFont="1" applyBorder="1" applyAlignment="1">
      <alignment horizontal="left" vertical="center" wrapText="1"/>
    </xf>
    <xf numFmtId="4" fontId="4" fillId="4" borderId="1" xfId="3" applyNumberFormat="1" applyFont="1" applyFill="1" applyBorder="1" applyAlignment="1" applyProtection="1">
      <alignment horizontal="center" vertical="center" wrapText="1"/>
      <protection locked="0"/>
    </xf>
    <xf numFmtId="0" fontId="7" fillId="0" borderId="0" xfId="0" applyFont="1" applyProtection="1">
      <protection locked="0"/>
    </xf>
    <xf numFmtId="0" fontId="7" fillId="0" borderId="0" xfId="0" applyFont="1" applyAlignment="1" applyProtection="1">
      <alignment wrapText="1"/>
      <protection locked="0"/>
    </xf>
    <xf numFmtId="0" fontId="6" fillId="0" borderId="0" xfId="0" applyFont="1" applyAlignment="1" applyProtection="1">
      <alignment wrapText="1"/>
      <protection locked="0"/>
    </xf>
    <xf numFmtId="0" fontId="7" fillId="0" borderId="0" xfId="0" applyFont="1"/>
    <xf numFmtId="0" fontId="7" fillId="0" borderId="0" xfId="0" applyFont="1" applyAlignment="1">
      <alignment vertical="center" wrapText="1"/>
    </xf>
    <xf numFmtId="0" fontId="7" fillId="0" borderId="0" xfId="0" applyFont="1" applyAlignment="1" applyProtection="1">
      <alignment horizontal="center" vertical="center"/>
      <protection locked="0"/>
    </xf>
    <xf numFmtId="0" fontId="6" fillId="0" borderId="0" xfId="0" applyFont="1" applyProtection="1">
      <protection locked="0"/>
    </xf>
    <xf numFmtId="4" fontId="4" fillId="4" borderId="1" xfId="4" applyNumberFormat="1" applyFont="1" applyFill="1" applyBorder="1" applyAlignment="1" applyProtection="1">
      <alignment horizontal="center" vertical="center" wrapText="1"/>
      <protection locked="0"/>
    </xf>
    <xf numFmtId="49" fontId="5"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wrapText="1"/>
    </xf>
    <xf numFmtId="0" fontId="7" fillId="0" borderId="0" xfId="0" applyFont="1" applyAlignment="1">
      <alignment wrapText="1"/>
    </xf>
    <xf numFmtId="49" fontId="9" fillId="0" borderId="2" xfId="0" applyNumberFormat="1" applyFont="1" applyBorder="1" applyAlignment="1">
      <alignment horizontal="center" vertical="center" wrapText="1"/>
    </xf>
    <xf numFmtId="49" fontId="5" fillId="0" borderId="2" xfId="0" applyNumberFormat="1" applyFont="1" applyBorder="1" applyAlignment="1">
      <alignment horizontal="left" vertical="center" wrapText="1"/>
    </xf>
    <xf numFmtId="49" fontId="5" fillId="0" borderId="2" xfId="0" applyNumberFormat="1" applyFont="1" applyBorder="1" applyAlignment="1">
      <alignment horizontal="center" vertical="center" wrapText="1"/>
    </xf>
    <xf numFmtId="4" fontId="4" fillId="4" borderId="2" xfId="3" applyNumberFormat="1" applyFont="1" applyFill="1" applyBorder="1" applyAlignment="1" applyProtection="1">
      <alignment horizontal="center" vertical="center" wrapText="1"/>
      <protection locked="0"/>
    </xf>
    <xf numFmtId="4" fontId="5" fillId="0" borderId="3" xfId="0" applyNumberFormat="1" applyFont="1" applyBorder="1" applyAlignment="1">
      <alignment horizontal="center" vertical="center" wrapText="1"/>
    </xf>
    <xf numFmtId="4" fontId="5" fillId="0" borderId="4" xfId="0" applyNumberFormat="1" applyFont="1" applyBorder="1" applyAlignment="1">
      <alignment horizontal="center" vertical="center" wrapText="1"/>
    </xf>
    <xf numFmtId="49" fontId="9" fillId="0" borderId="5" xfId="0" applyNumberFormat="1" applyFont="1" applyBorder="1" applyAlignment="1">
      <alignment horizontal="center" vertical="center" wrapText="1"/>
    </xf>
    <xf numFmtId="49" fontId="5" fillId="0" borderId="5" xfId="0" applyNumberFormat="1" applyFont="1" applyBorder="1" applyAlignment="1">
      <alignment horizontal="left" vertical="center" wrapText="1"/>
    </xf>
    <xf numFmtId="49" fontId="5" fillId="0" borderId="5" xfId="0" applyNumberFormat="1" applyFont="1" applyBorder="1" applyAlignment="1">
      <alignment horizontal="center" vertical="center" wrapText="1"/>
    </xf>
    <xf numFmtId="4" fontId="5" fillId="0" borderId="6" xfId="0" applyNumberFormat="1" applyFont="1" applyBorder="1" applyAlignment="1">
      <alignment horizontal="center" vertical="center" wrapText="1"/>
    </xf>
    <xf numFmtId="0" fontId="2" fillId="0" borderId="5" xfId="2" applyFont="1" applyBorder="1" applyAlignment="1" applyProtection="1">
      <alignment horizontal="center" vertical="center" wrapText="1"/>
    </xf>
    <xf numFmtId="0" fontId="2" fillId="0" borderId="5" xfId="1" applyFont="1" applyBorder="1" applyAlignment="1" applyProtection="1">
      <alignment horizontal="center" vertical="center" wrapText="1"/>
    </xf>
    <xf numFmtId="0" fontId="2" fillId="0" borderId="6" xfId="1" applyFont="1" applyBorder="1" applyAlignment="1" applyProtection="1">
      <alignment horizontal="center" vertical="center" wrapText="1"/>
    </xf>
    <xf numFmtId="4" fontId="4" fillId="4" borderId="2" xfId="4" applyNumberFormat="1" applyFont="1" applyFill="1" applyBorder="1" applyAlignment="1" applyProtection="1">
      <alignment horizontal="center" vertical="center" wrapText="1"/>
      <protection locked="0"/>
    </xf>
    <xf numFmtId="4" fontId="4" fillId="4" borderId="5" xfId="4" applyNumberFormat="1" applyFont="1" applyFill="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4" fontId="10" fillId="0" borderId="9" xfId="0" applyNumberFormat="1" applyFont="1" applyBorder="1" applyAlignment="1" applyProtection="1">
      <alignment horizontal="center" vertical="center"/>
      <protection locked="0"/>
    </xf>
    <xf numFmtId="4" fontId="10" fillId="0" borderId="0" xfId="0" applyNumberFormat="1" applyFont="1" applyAlignment="1" applyProtection="1">
      <alignment horizontal="center" vertical="center"/>
      <protection locked="0"/>
    </xf>
    <xf numFmtId="0" fontId="4" fillId="0" borderId="0" xfId="4" applyFont="1" applyAlignment="1">
      <alignment vertical="center"/>
    </xf>
    <xf numFmtId="0" fontId="4" fillId="0" borderId="0" xfId="4" applyFont="1" applyAlignment="1">
      <alignment vertical="center" wrapText="1"/>
    </xf>
    <xf numFmtId="4" fontId="4" fillId="0" borderId="0" xfId="3" applyNumberFormat="1" applyFont="1" applyAlignment="1">
      <alignment horizontal="center" vertical="center" wrapText="1"/>
    </xf>
    <xf numFmtId="4" fontId="4" fillId="0" borderId="0" xfId="4" applyNumberFormat="1" applyFont="1" applyAlignment="1">
      <alignment horizontal="right" vertical="center"/>
    </xf>
    <xf numFmtId="4" fontId="4" fillId="0" borderId="0" xfId="4" applyNumberFormat="1" applyFont="1" applyAlignment="1">
      <alignment horizontal="right" vertical="center" wrapText="1"/>
    </xf>
    <xf numFmtId="49" fontId="5" fillId="0" borderId="10"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vertical="center"/>
    </xf>
    <xf numFmtId="0" fontId="11" fillId="0" borderId="1" xfId="0" applyFont="1" applyBorder="1" applyAlignment="1">
      <alignment horizontal="right" vertical="center"/>
    </xf>
    <xf numFmtId="0" fontId="12" fillId="0" borderId="0" xfId="0" applyFont="1"/>
    <xf numFmtId="0" fontId="14" fillId="0" borderId="0" xfId="0" applyFont="1"/>
    <xf numFmtId="4" fontId="12" fillId="0" borderId="1" xfId="0" applyNumberFormat="1" applyFont="1" applyBorder="1" applyAlignment="1">
      <alignment horizontal="center" vertical="center"/>
    </xf>
    <xf numFmtId="4" fontId="11" fillId="0" borderId="1" xfId="0" applyNumberFormat="1" applyFont="1" applyBorder="1" applyAlignment="1">
      <alignment horizontal="center" vertical="center"/>
    </xf>
    <xf numFmtId="49" fontId="9" fillId="0" borderId="10" xfId="0" applyNumberFormat="1" applyFont="1" applyBorder="1" applyAlignment="1">
      <alignment horizontal="center" vertical="center" wrapText="1"/>
    </xf>
    <xf numFmtId="49" fontId="5" fillId="0" borderId="10" xfId="0" applyNumberFormat="1" applyFont="1" applyBorder="1" applyAlignment="1">
      <alignment horizontal="left" vertical="center" wrapText="1"/>
    </xf>
    <xf numFmtId="49" fontId="9" fillId="0" borderId="11" xfId="0" applyNumberFormat="1" applyFont="1" applyBorder="1" applyAlignment="1">
      <alignment horizontal="center" vertical="center" wrapText="1"/>
    </xf>
    <xf numFmtId="4" fontId="4" fillId="4" borderId="11" xfId="4" applyNumberFormat="1" applyFont="1" applyFill="1" applyBorder="1" applyAlignment="1" applyProtection="1">
      <alignment horizontal="center" vertical="center" wrapText="1"/>
      <protection locked="0"/>
    </xf>
    <xf numFmtId="4" fontId="5" fillId="0" borderId="12" xfId="0" applyNumberFormat="1" applyFont="1" applyBorder="1" applyAlignment="1">
      <alignment horizontal="center" vertical="center" wrapText="1"/>
    </xf>
    <xf numFmtId="49" fontId="5" fillId="0" borderId="11" xfId="0" applyNumberFormat="1" applyFont="1" applyBorder="1" applyAlignment="1">
      <alignment horizontal="center" vertical="center" wrapText="1"/>
    </xf>
    <xf numFmtId="49" fontId="5" fillId="0" borderId="11" xfId="0" applyNumberFormat="1" applyFont="1" applyBorder="1" applyAlignment="1">
      <alignment horizontal="left" vertical="center" wrapText="1"/>
    </xf>
    <xf numFmtId="164" fontId="4" fillId="4" borderId="2" xfId="0" applyNumberFormat="1" applyFont="1" applyFill="1" applyBorder="1" applyAlignment="1" applyProtection="1">
      <alignment horizontal="center" vertical="center"/>
      <protection locked="0"/>
    </xf>
    <xf numFmtId="164" fontId="4" fillId="4" borderId="1" xfId="0" applyNumberFormat="1" applyFont="1" applyFill="1" applyBorder="1" applyAlignment="1" applyProtection="1">
      <alignment horizontal="center" vertical="center"/>
      <protection locked="0"/>
    </xf>
    <xf numFmtId="164" fontId="4" fillId="4" borderId="10" xfId="0" applyNumberFormat="1" applyFont="1" applyFill="1" applyBorder="1" applyAlignment="1" applyProtection="1">
      <alignment horizontal="center" vertical="center"/>
      <protection locked="0"/>
    </xf>
    <xf numFmtId="164" fontId="4" fillId="4" borderId="5" xfId="0" applyNumberFormat="1" applyFont="1" applyFill="1" applyBorder="1" applyAlignment="1" applyProtection="1">
      <alignment horizontal="center" vertical="center"/>
      <protection locked="0"/>
    </xf>
    <xf numFmtId="49" fontId="9" fillId="0" borderId="14" xfId="0" applyNumberFormat="1" applyFont="1" applyBorder="1" applyAlignment="1">
      <alignment horizontal="center" vertical="center" wrapText="1"/>
    </xf>
    <xf numFmtId="49" fontId="9" fillId="0" borderId="15" xfId="0" applyNumberFormat="1" applyFont="1" applyBorder="1" applyAlignment="1">
      <alignment horizontal="center" vertical="center" wrapText="1"/>
    </xf>
    <xf numFmtId="49" fontId="9" fillId="0" borderId="16" xfId="0" applyNumberFormat="1" applyFont="1" applyBorder="1" applyAlignment="1">
      <alignment horizontal="center" vertical="center" wrapText="1"/>
    </xf>
    <xf numFmtId="49" fontId="9" fillId="0" borderId="17" xfId="0" applyNumberFormat="1" applyFont="1" applyBorder="1" applyAlignment="1">
      <alignment horizontal="center" vertical="center" wrapText="1"/>
    </xf>
    <xf numFmtId="0" fontId="18" fillId="0" borderId="0" xfId="0" applyFont="1" applyAlignment="1" applyProtection="1">
      <alignment vertical="center" wrapText="1"/>
      <protection locked="0"/>
    </xf>
    <xf numFmtId="4" fontId="4" fillId="0" borderId="18" xfId="0" applyNumberFormat="1" applyFont="1" applyBorder="1" applyAlignment="1" applyProtection="1">
      <alignment horizontal="center" vertical="center" wrapText="1"/>
      <protection locked="0"/>
    </xf>
    <xf numFmtId="0" fontId="5" fillId="0" borderId="1" xfId="0" applyFont="1" applyBorder="1" applyAlignment="1">
      <alignment horizontal="center" vertical="center"/>
    </xf>
    <xf numFmtId="0" fontId="5" fillId="0" borderId="19" xfId="0" applyFont="1" applyBorder="1" applyAlignment="1">
      <alignment vertical="center" wrapText="1"/>
    </xf>
    <xf numFmtId="0" fontId="2" fillId="0" borderId="0" xfId="1" applyNumberFormat="1" applyFont="1" applyAlignment="1" applyProtection="1">
      <alignment horizontal="center" vertical="center" wrapText="1"/>
    </xf>
    <xf numFmtId="0" fontId="2" fillId="0" borderId="5" xfId="2" applyNumberFormat="1" applyFont="1" applyBorder="1" applyAlignment="1" applyProtection="1">
      <alignment horizontal="center" vertical="center" wrapText="1"/>
    </xf>
    <xf numFmtId="0" fontId="5" fillId="0" borderId="2" xfId="0" applyFont="1" applyBorder="1" applyAlignment="1">
      <alignment horizontal="center" vertical="center"/>
    </xf>
    <xf numFmtId="0" fontId="5" fillId="5" borderId="1" xfId="3" applyFont="1" applyFill="1" applyBorder="1" applyAlignment="1" applyProtection="1">
      <alignment horizontal="center" vertical="center" wrapText="1"/>
      <protection locked="0"/>
    </xf>
    <xf numFmtId="0" fontId="5" fillId="0" borderId="5" xfId="0" applyFont="1" applyBorder="1" applyAlignment="1">
      <alignment horizontal="center" vertical="center"/>
    </xf>
    <xf numFmtId="0" fontId="5" fillId="0" borderId="11" xfId="0" applyFont="1" applyBorder="1" applyAlignment="1">
      <alignment horizontal="center" vertical="center"/>
    </xf>
    <xf numFmtId="0" fontId="5" fillId="0" borderId="10" xfId="0" applyFont="1" applyBorder="1" applyAlignment="1">
      <alignment horizontal="center" vertical="center"/>
    </xf>
    <xf numFmtId="0" fontId="4" fillId="0" borderId="0" xfId="4" applyFont="1" applyAlignment="1">
      <alignment horizontal="right" vertical="center"/>
    </xf>
    <xf numFmtId="0" fontId="5" fillId="0" borderId="0" xfId="0" applyFont="1" applyAlignment="1" applyProtection="1">
      <alignment wrapText="1"/>
      <protection locked="0"/>
    </xf>
    <xf numFmtId="0" fontId="17" fillId="0" borderId="0" xfId="1" applyFont="1" applyAlignment="1" applyProtection="1">
      <alignment vertical="center" wrapText="1"/>
    </xf>
    <xf numFmtId="49" fontId="21" fillId="0" borderId="2" xfId="0" applyNumberFormat="1" applyFont="1" applyBorder="1" applyAlignment="1">
      <alignment horizontal="left" vertical="center" wrapText="1"/>
    </xf>
    <xf numFmtId="49" fontId="7" fillId="0" borderId="1" xfId="0" applyNumberFormat="1" applyFont="1" applyBorder="1" applyAlignment="1">
      <alignment horizontal="left" vertical="center" wrapText="1"/>
    </xf>
    <xf numFmtId="4" fontId="5" fillId="0" borderId="20" xfId="0" applyNumberFormat="1" applyFont="1" applyBorder="1" applyAlignment="1">
      <alignment horizontal="center" vertical="center" wrapText="1"/>
    </xf>
    <xf numFmtId="0" fontId="3" fillId="0" borderId="21" xfId="0" applyFont="1" applyBorder="1" applyAlignment="1" applyProtection="1">
      <alignment horizontal="center" vertical="center" wrapText="1"/>
      <protection locked="0"/>
    </xf>
    <xf numFmtId="49" fontId="9" fillId="0" borderId="23" xfId="0" applyNumberFormat="1" applyFont="1" applyBorder="1" applyAlignment="1">
      <alignment horizontal="center" vertical="center" wrapText="1"/>
    </xf>
    <xf numFmtId="4" fontId="4" fillId="4" borderId="10" xfId="4" applyNumberFormat="1" applyFont="1" applyFill="1" applyBorder="1" applyAlignment="1" applyProtection="1">
      <alignment horizontal="center" vertical="center" wrapText="1"/>
      <protection locked="0"/>
    </xf>
    <xf numFmtId="164" fontId="3" fillId="4" borderId="1" xfId="0" applyNumberFormat="1" applyFont="1" applyFill="1" applyBorder="1" applyAlignment="1" applyProtection="1">
      <alignment horizontal="center" vertical="center"/>
      <protection locked="0"/>
    </xf>
    <xf numFmtId="164" fontId="3" fillId="4" borderId="11" xfId="0" applyNumberFormat="1" applyFont="1" applyFill="1" applyBorder="1" applyAlignment="1" applyProtection="1">
      <alignment horizontal="center" vertical="center"/>
      <protection locked="0"/>
    </xf>
    <xf numFmtId="4" fontId="4" fillId="0" borderId="0" xfId="0" applyNumberFormat="1" applyFont="1" applyAlignment="1" applyProtection="1">
      <alignment horizontal="center" vertical="center" wrapText="1"/>
      <protection locked="0"/>
    </xf>
    <xf numFmtId="0" fontId="4" fillId="0" borderId="24" xfId="3" applyFont="1" applyBorder="1" applyAlignment="1">
      <alignment horizontal="center" vertical="center" wrapText="1"/>
    </xf>
    <xf numFmtId="4" fontId="4" fillId="0" borderId="13" xfId="3" applyNumberFormat="1" applyFont="1" applyBorder="1" applyAlignment="1">
      <alignment horizontal="center" vertical="center" wrapText="1"/>
    </xf>
    <xf numFmtId="49" fontId="5" fillId="0" borderId="1" xfId="4" applyNumberFormat="1" applyFont="1" applyBorder="1" applyAlignment="1">
      <alignment horizontal="center" vertical="center" wrapText="1"/>
    </xf>
    <xf numFmtId="49" fontId="9" fillId="0" borderId="16" xfId="4" applyNumberFormat="1" applyFont="1" applyBorder="1" applyAlignment="1">
      <alignment horizontal="center" vertical="center" wrapText="1"/>
    </xf>
    <xf numFmtId="49" fontId="5" fillId="0" borderId="5" xfId="4" applyNumberFormat="1" applyFont="1" applyBorder="1" applyAlignment="1">
      <alignment horizontal="center" vertical="center" wrapText="1"/>
    </xf>
    <xf numFmtId="0" fontId="5" fillId="0" borderId="5" xfId="4" applyFont="1" applyBorder="1" applyAlignment="1">
      <alignment horizontal="left" vertical="center" wrapText="1"/>
    </xf>
    <xf numFmtId="0" fontId="5" fillId="0" borderId="5" xfId="0" applyFont="1" applyBorder="1" applyAlignment="1">
      <alignment horizontal="center" vertical="center" wrapText="1"/>
    </xf>
    <xf numFmtId="49" fontId="9" fillId="0" borderId="14" xfId="4" applyNumberFormat="1" applyFont="1" applyBorder="1" applyAlignment="1">
      <alignment horizontal="center" vertical="center" wrapText="1"/>
    </xf>
    <xf numFmtId="49" fontId="5" fillId="0" borderId="2" xfId="4" applyNumberFormat="1" applyFont="1" applyBorder="1" applyAlignment="1">
      <alignment horizontal="center" vertical="center" wrapText="1"/>
    </xf>
    <xf numFmtId="49" fontId="9" fillId="0" borderId="15" xfId="4" applyNumberFormat="1" applyFont="1" applyBorder="1" applyAlignment="1">
      <alignment horizontal="center" vertical="center" wrapText="1"/>
    </xf>
    <xf numFmtId="4" fontId="5" fillId="0" borderId="19" xfId="0" applyNumberFormat="1" applyFont="1" applyBorder="1" applyAlignment="1">
      <alignment horizontal="center" vertical="center" wrapText="1"/>
    </xf>
    <xf numFmtId="4" fontId="5" fillId="0" borderId="29" xfId="0" applyNumberFormat="1" applyFont="1" applyBorder="1" applyAlignment="1">
      <alignment horizontal="center" vertical="center" wrapText="1"/>
    </xf>
    <xf numFmtId="0" fontId="2" fillId="0" borderId="10" xfId="2" applyFont="1" applyBorder="1" applyAlignment="1" applyProtection="1">
      <alignment horizontal="center" vertical="center" wrapText="1"/>
    </xf>
    <xf numFmtId="0" fontId="2" fillId="0" borderId="10" xfId="2" applyNumberFormat="1" applyFont="1" applyBorder="1" applyAlignment="1" applyProtection="1">
      <alignment horizontal="center" vertical="center" wrapText="1"/>
    </xf>
    <xf numFmtId="0" fontId="2" fillId="0" borderId="10" xfId="1" applyFont="1" applyBorder="1" applyAlignment="1" applyProtection="1">
      <alignment horizontal="center" vertical="center" wrapText="1"/>
    </xf>
    <xf numFmtId="0" fontId="2" fillId="0" borderId="20" xfId="1" applyFont="1" applyBorder="1" applyAlignment="1" applyProtection="1">
      <alignment horizontal="center" vertical="center" wrapText="1"/>
    </xf>
    <xf numFmtId="0" fontId="5" fillId="0" borderId="1" xfId="0" applyFont="1" applyBorder="1" applyAlignment="1">
      <alignment vertical="center" wrapText="1"/>
    </xf>
    <xf numFmtId="165" fontId="5" fillId="5" borderId="1" xfId="3" applyNumberFormat="1" applyFont="1" applyFill="1" applyBorder="1" applyAlignment="1" applyProtection="1">
      <alignment horizontal="center" vertical="center" wrapText="1"/>
      <protection locked="0"/>
    </xf>
    <xf numFmtId="165" fontId="5" fillId="0" borderId="1" xfId="0" applyNumberFormat="1" applyFont="1" applyBorder="1" applyAlignment="1">
      <alignment horizontal="center" vertical="center"/>
    </xf>
    <xf numFmtId="49" fontId="5" fillId="0" borderId="1" xfId="4" applyNumberFormat="1" applyFont="1" applyBorder="1" applyAlignment="1">
      <alignment horizontal="center" vertical="center"/>
    </xf>
    <xf numFmtId="49" fontId="5" fillId="5" borderId="1" xfId="4" applyNumberFormat="1" applyFont="1" applyFill="1" applyBorder="1" applyAlignment="1">
      <alignment horizontal="center" vertical="center"/>
    </xf>
    <xf numFmtId="0" fontId="5" fillId="5" borderId="1" xfId="4" applyFont="1" applyFill="1" applyBorder="1" applyAlignment="1">
      <alignment horizontal="center" vertical="center"/>
    </xf>
    <xf numFmtId="0" fontId="5" fillId="0" borderId="1" xfId="4" applyFont="1" applyBorder="1" applyAlignment="1">
      <alignment horizontal="center" vertical="center"/>
    </xf>
    <xf numFmtId="0" fontId="5" fillId="5" borderId="1" xfId="0" applyFont="1" applyFill="1" applyBorder="1" applyAlignment="1">
      <alignment horizontal="center" vertical="center"/>
    </xf>
    <xf numFmtId="165" fontId="5" fillId="5" borderId="1" xfId="0" applyNumberFormat="1" applyFont="1" applyFill="1" applyBorder="1" applyAlignment="1">
      <alignment horizontal="center" vertical="center"/>
    </xf>
    <xf numFmtId="0" fontId="5" fillId="5" borderId="10" xfId="0" applyFont="1" applyFill="1" applyBorder="1" applyAlignment="1">
      <alignment horizontal="center" vertical="center"/>
    </xf>
    <xf numFmtId="4" fontId="4" fillId="4" borderId="10" xfId="3" applyNumberFormat="1" applyFont="1" applyFill="1" applyBorder="1" applyAlignment="1" applyProtection="1">
      <alignment horizontal="center" vertical="center" wrapText="1"/>
      <protection locked="0"/>
    </xf>
    <xf numFmtId="0" fontId="5" fillId="5" borderId="2" xfId="4" applyFont="1" applyFill="1" applyBorder="1" applyAlignment="1">
      <alignment horizontal="center" vertical="center"/>
    </xf>
    <xf numFmtId="165" fontId="5" fillId="5" borderId="2" xfId="0" applyNumberFormat="1" applyFont="1" applyFill="1" applyBorder="1" applyAlignment="1">
      <alignment horizontal="center" vertical="center"/>
    </xf>
    <xf numFmtId="0" fontId="5" fillId="5" borderId="5" xfId="4" applyFont="1" applyFill="1" applyBorder="1" applyAlignment="1">
      <alignment horizontal="center" vertical="center"/>
    </xf>
    <xf numFmtId="165" fontId="5" fillId="5" borderId="5" xfId="0" applyNumberFormat="1" applyFont="1" applyFill="1" applyBorder="1" applyAlignment="1">
      <alignment horizontal="center" vertical="center"/>
    </xf>
    <xf numFmtId="0" fontId="25" fillId="0" borderId="1" xfId="0" applyFont="1" applyBorder="1" applyAlignment="1">
      <alignment vertical="center" wrapText="1"/>
    </xf>
    <xf numFmtId="0" fontId="25" fillId="0" borderId="1" xfId="0" applyFont="1" applyBorder="1" applyAlignment="1">
      <alignment horizontal="center" vertical="center" wrapText="1"/>
    </xf>
    <xf numFmtId="0" fontId="25" fillId="0" borderId="2" xfId="0" applyFont="1" applyBorder="1" applyAlignment="1">
      <alignment vertical="center" wrapText="1"/>
    </xf>
    <xf numFmtId="0" fontId="25" fillId="0" borderId="2" xfId="0" applyFont="1" applyBorder="1" applyAlignment="1">
      <alignment horizontal="center" vertical="center" wrapText="1"/>
    </xf>
    <xf numFmtId="0" fontId="25" fillId="0" borderId="5" xfId="0" applyFont="1" applyBorder="1" applyAlignment="1">
      <alignment vertical="center" wrapText="1"/>
    </xf>
    <xf numFmtId="0" fontId="25" fillId="0" borderId="5" xfId="0" applyFont="1" applyBorder="1" applyAlignment="1">
      <alignment horizontal="center" vertical="center" wrapText="1"/>
    </xf>
    <xf numFmtId="0" fontId="25" fillId="0" borderId="10" xfId="0" applyFont="1" applyBorder="1" applyAlignment="1">
      <alignment vertical="center" wrapText="1"/>
    </xf>
    <xf numFmtId="0" fontId="25" fillId="0" borderId="10" xfId="0" applyFont="1" applyBorder="1" applyAlignment="1">
      <alignment horizontal="center" vertical="center" wrapText="1"/>
    </xf>
    <xf numFmtId="0" fontId="18" fillId="0" borderId="10" xfId="0" applyFont="1" applyBorder="1" applyAlignment="1">
      <alignment horizontal="center" vertical="center"/>
    </xf>
    <xf numFmtId="0" fontId="27" fillId="0" borderId="1" xfId="0" applyFont="1" applyBorder="1" applyAlignment="1">
      <alignment vertical="center" wrapText="1"/>
    </xf>
    <xf numFmtId="49" fontId="28" fillId="0" borderId="1" xfId="0" applyNumberFormat="1" applyFont="1" applyBorder="1" applyAlignment="1">
      <alignment horizontal="center" vertical="center" wrapText="1"/>
    </xf>
    <xf numFmtId="164" fontId="29" fillId="4" borderId="1" xfId="0" applyNumberFormat="1" applyFont="1" applyFill="1" applyBorder="1" applyAlignment="1" applyProtection="1">
      <alignment horizontal="center" vertical="center"/>
      <protection locked="0"/>
    </xf>
    <xf numFmtId="4" fontId="18" fillId="0" borderId="4" xfId="0" applyNumberFormat="1" applyFont="1" applyBorder="1" applyAlignment="1">
      <alignment horizontal="center" vertical="center" wrapText="1"/>
    </xf>
    <xf numFmtId="49" fontId="28" fillId="0" borderId="14" xfId="0" applyNumberFormat="1" applyFont="1" applyBorder="1" applyAlignment="1">
      <alignment horizontal="center" vertical="center" wrapText="1"/>
    </xf>
    <xf numFmtId="49" fontId="28" fillId="0" borderId="2" xfId="0" applyNumberFormat="1" applyFont="1" applyBorder="1" applyAlignment="1">
      <alignment horizontal="center" vertical="center" wrapText="1"/>
    </xf>
    <xf numFmtId="164" fontId="29" fillId="4" borderId="2" xfId="0" applyNumberFormat="1" applyFont="1" applyFill="1" applyBorder="1" applyAlignment="1" applyProtection="1">
      <alignment horizontal="center" vertical="center"/>
      <protection locked="0"/>
    </xf>
    <xf numFmtId="4" fontId="18" fillId="0" borderId="3" xfId="0" applyNumberFormat="1" applyFont="1" applyBorder="1" applyAlignment="1">
      <alignment horizontal="center" vertical="center" wrapText="1"/>
    </xf>
    <xf numFmtId="49" fontId="28" fillId="0" borderId="15" xfId="0" applyNumberFormat="1" applyFont="1" applyBorder="1" applyAlignment="1">
      <alignment horizontal="center" vertical="center" wrapText="1"/>
    </xf>
    <xf numFmtId="49" fontId="28" fillId="0" borderId="16" xfId="0" applyNumberFormat="1" applyFont="1" applyBorder="1" applyAlignment="1">
      <alignment horizontal="center" vertical="center" wrapText="1"/>
    </xf>
    <xf numFmtId="49" fontId="28" fillId="0" borderId="5" xfId="0" applyNumberFormat="1" applyFont="1" applyBorder="1" applyAlignment="1">
      <alignment horizontal="center" vertical="center" wrapText="1"/>
    </xf>
    <xf numFmtId="164" fontId="29" fillId="4" borderId="5" xfId="0" applyNumberFormat="1" applyFont="1" applyFill="1" applyBorder="1" applyAlignment="1" applyProtection="1">
      <alignment horizontal="center" vertical="center"/>
      <protection locked="0"/>
    </xf>
    <xf numFmtId="4" fontId="18" fillId="0" borderId="6" xfId="0" applyNumberFormat="1" applyFont="1" applyBorder="1" applyAlignment="1">
      <alignment horizontal="center" vertical="center" wrapText="1"/>
    </xf>
    <xf numFmtId="49" fontId="28" fillId="0" borderId="23" xfId="0" applyNumberFormat="1" applyFont="1" applyBorder="1" applyAlignment="1">
      <alignment horizontal="center" vertical="center" wrapText="1"/>
    </xf>
    <xf numFmtId="49" fontId="28" fillId="0" borderId="10" xfId="0" applyNumberFormat="1" applyFont="1" applyBorder="1" applyAlignment="1">
      <alignment horizontal="center" vertical="center" wrapText="1"/>
    </xf>
    <xf numFmtId="4" fontId="29" fillId="4" borderId="1" xfId="3" applyNumberFormat="1" applyFont="1" applyFill="1" applyBorder="1" applyAlignment="1" applyProtection="1">
      <alignment horizontal="center" vertical="center" wrapText="1"/>
      <protection locked="0"/>
    </xf>
    <xf numFmtId="4" fontId="29" fillId="4" borderId="10" xfId="3" applyNumberFormat="1" applyFont="1" applyFill="1" applyBorder="1" applyAlignment="1" applyProtection="1">
      <alignment horizontal="center" vertical="center" wrapText="1"/>
      <protection locked="0"/>
    </xf>
    <xf numFmtId="4" fontId="18" fillId="0" borderId="20" xfId="0" applyNumberFormat="1" applyFont="1" applyBorder="1" applyAlignment="1">
      <alignment horizontal="center" vertical="center" wrapText="1"/>
    </xf>
    <xf numFmtId="4" fontId="29" fillId="4" borderId="2" xfId="3" applyNumberFormat="1" applyFont="1" applyFill="1" applyBorder="1" applyAlignment="1" applyProtection="1">
      <alignment horizontal="center" vertical="center" wrapText="1"/>
      <protection locked="0"/>
    </xf>
    <xf numFmtId="0" fontId="27" fillId="0" borderId="5" xfId="0" applyFont="1" applyBorder="1" applyAlignment="1">
      <alignment vertical="center" wrapText="1"/>
    </xf>
    <xf numFmtId="0" fontId="27" fillId="0" borderId="5" xfId="0" applyFont="1" applyBorder="1" applyAlignment="1">
      <alignment horizontal="center" vertical="center" wrapText="1"/>
    </xf>
    <xf numFmtId="4" fontId="30" fillId="0" borderId="1" xfId="0" applyNumberFormat="1" applyFont="1" applyBorder="1" applyAlignment="1">
      <alignment horizontal="center" vertical="center"/>
    </xf>
    <xf numFmtId="0" fontId="5" fillId="6" borderId="1" xfId="0" applyFont="1" applyFill="1" applyBorder="1" applyAlignment="1">
      <alignment horizontal="center" vertical="center"/>
    </xf>
    <xf numFmtId="49" fontId="5" fillId="6" borderId="1" xfId="0" applyNumberFormat="1" applyFont="1" applyFill="1" applyBorder="1" applyAlignment="1">
      <alignment horizontal="left" vertical="center" wrapText="1"/>
    </xf>
    <xf numFmtId="49" fontId="5" fillId="6" borderId="1" xfId="0" applyNumberFormat="1" applyFont="1" applyFill="1" applyBorder="1" applyAlignment="1">
      <alignment horizontal="center" vertical="center" wrapText="1"/>
    </xf>
    <xf numFmtId="49" fontId="9" fillId="6" borderId="15" xfId="0" applyNumberFormat="1" applyFont="1" applyFill="1" applyBorder="1" applyAlignment="1">
      <alignment horizontal="center" vertical="center" wrapText="1"/>
    </xf>
    <xf numFmtId="49" fontId="9" fillId="6" borderId="1" xfId="0" applyNumberFormat="1" applyFont="1" applyFill="1" applyBorder="1" applyAlignment="1">
      <alignment horizontal="center" vertical="center" wrapText="1"/>
    </xf>
    <xf numFmtId="49" fontId="9" fillId="0" borderId="10" xfId="0" applyNumberFormat="1" applyFont="1" applyBorder="1" applyAlignment="1">
      <alignment horizontal="center" vertical="center" wrapText="1"/>
    </xf>
    <xf numFmtId="49" fontId="9" fillId="0" borderId="11" xfId="0" applyNumberFormat="1" applyFont="1" applyBorder="1" applyAlignment="1">
      <alignment horizontal="center" vertical="center" wrapText="1"/>
    </xf>
    <xf numFmtId="4" fontId="4" fillId="4" borderId="10" xfId="3" applyNumberFormat="1" applyFont="1" applyFill="1" applyBorder="1" applyAlignment="1" applyProtection="1">
      <alignment horizontal="center" vertical="center" wrapText="1"/>
      <protection locked="0"/>
    </xf>
    <xf numFmtId="4" fontId="4" fillId="4" borderId="11" xfId="3" applyNumberFormat="1" applyFont="1" applyFill="1" applyBorder="1" applyAlignment="1" applyProtection="1">
      <alignment horizontal="center" vertical="center" wrapText="1"/>
      <protection locked="0"/>
    </xf>
    <xf numFmtId="4" fontId="5" fillId="0" borderId="20" xfId="0" applyNumberFormat="1" applyFont="1" applyBorder="1" applyAlignment="1">
      <alignment horizontal="center" vertical="center" wrapText="1"/>
    </xf>
    <xf numFmtId="4" fontId="5" fillId="0" borderId="12" xfId="0" applyNumberFormat="1" applyFont="1" applyBorder="1" applyAlignment="1">
      <alignment horizontal="center" vertical="center" wrapText="1"/>
    </xf>
    <xf numFmtId="0" fontId="5" fillId="0" borderId="10" xfId="0" applyFont="1" applyBorder="1" applyAlignment="1">
      <alignment horizontal="center" vertical="center"/>
    </xf>
    <xf numFmtId="0" fontId="5" fillId="0" borderId="11" xfId="0" applyFont="1" applyBorder="1" applyAlignment="1">
      <alignment horizontal="center" vertical="center"/>
    </xf>
    <xf numFmtId="49" fontId="5" fillId="0" borderId="10" xfId="0" applyNumberFormat="1" applyFont="1" applyBorder="1" applyAlignment="1">
      <alignment horizontal="center" vertical="center" wrapText="1"/>
    </xf>
    <xf numFmtId="49" fontId="5" fillId="0" borderId="11" xfId="0" applyNumberFormat="1" applyFont="1" applyBorder="1" applyAlignment="1">
      <alignment horizontal="center" vertical="center" wrapText="1"/>
    </xf>
    <xf numFmtId="49" fontId="5" fillId="6" borderId="10" xfId="0" applyNumberFormat="1" applyFont="1" applyFill="1" applyBorder="1" applyAlignment="1">
      <alignment horizontal="left" vertical="center" wrapText="1"/>
    </xf>
    <xf numFmtId="49" fontId="5" fillId="6" borderId="11" xfId="0" applyNumberFormat="1" applyFont="1" applyFill="1" applyBorder="1" applyAlignment="1">
      <alignment horizontal="left" vertical="center" wrapText="1"/>
    </xf>
    <xf numFmtId="4" fontId="10" fillId="0" borderId="30" xfId="0" applyNumberFormat="1" applyFont="1" applyBorder="1" applyAlignment="1" applyProtection="1">
      <alignment horizontal="center" vertical="center"/>
      <protection locked="0"/>
    </xf>
    <xf numFmtId="4" fontId="10" fillId="0" borderId="31" xfId="0" applyNumberFormat="1" applyFont="1" applyBorder="1" applyAlignment="1" applyProtection="1">
      <alignment horizontal="center" vertical="center"/>
      <protection locked="0"/>
    </xf>
    <xf numFmtId="4" fontId="4" fillId="0" borderId="30" xfId="0" applyNumberFormat="1" applyFont="1" applyBorder="1" applyAlignment="1" applyProtection="1">
      <alignment horizontal="center" vertical="center" wrapText="1"/>
      <protection locked="0"/>
    </xf>
    <xf numFmtId="4" fontId="4" fillId="0" borderId="31" xfId="0" applyNumberFormat="1" applyFont="1" applyBorder="1" applyAlignment="1" applyProtection="1">
      <alignment horizontal="center" vertical="center" wrapText="1"/>
      <protection locked="0"/>
    </xf>
    <xf numFmtId="0" fontId="19" fillId="2" borderId="0" xfId="1" applyFont="1" applyFill="1" applyAlignment="1" applyProtection="1">
      <alignment horizontal="center" vertical="center" wrapText="1"/>
    </xf>
    <xf numFmtId="0" fontId="2" fillId="3" borderId="7" xfId="1" applyFont="1" applyFill="1" applyBorder="1" applyAlignment="1" applyProtection="1">
      <alignment horizontal="center" vertical="center"/>
    </xf>
    <xf numFmtId="0" fontId="2" fillId="3" borderId="8" xfId="1" applyFont="1" applyFill="1" applyBorder="1" applyAlignment="1" applyProtection="1">
      <alignment horizontal="center" vertical="center"/>
    </xf>
    <xf numFmtId="0" fontId="3" fillId="0" borderId="22" xfId="0" applyFont="1" applyBorder="1" applyAlignment="1" applyProtection="1">
      <alignment horizontal="center" vertical="center" wrapText="1"/>
      <protection locked="0"/>
    </xf>
    <xf numFmtId="0" fontId="3" fillId="0" borderId="21" xfId="0" applyFont="1" applyBorder="1" applyAlignment="1" applyProtection="1">
      <alignment horizontal="center" vertical="center" wrapText="1"/>
      <protection locked="0"/>
    </xf>
    <xf numFmtId="4" fontId="4" fillId="0" borderId="26" xfId="0" applyNumberFormat="1" applyFont="1" applyBorder="1" applyAlignment="1" applyProtection="1">
      <alignment horizontal="center" vertical="center" wrapText="1"/>
      <protection locked="0"/>
    </xf>
    <xf numFmtId="4" fontId="4" fillId="0" borderId="24" xfId="0" applyNumberFormat="1" applyFont="1" applyBorder="1" applyAlignment="1" applyProtection="1">
      <alignment horizontal="center" vertical="center" wrapText="1"/>
      <protection locked="0"/>
    </xf>
    <xf numFmtId="4" fontId="10" fillId="0" borderId="27" xfId="0" applyNumberFormat="1" applyFont="1" applyBorder="1" applyAlignment="1" applyProtection="1">
      <alignment horizontal="center" vertical="center"/>
      <protection locked="0"/>
    </xf>
    <xf numFmtId="4" fontId="10" fillId="0" borderId="28" xfId="0" applyNumberFormat="1" applyFont="1" applyBorder="1" applyAlignment="1" applyProtection="1">
      <alignment horizontal="center" vertical="center"/>
      <protection locked="0"/>
    </xf>
    <xf numFmtId="4" fontId="4" fillId="0" borderId="32" xfId="0" applyNumberFormat="1" applyFont="1" applyBorder="1" applyAlignment="1" applyProtection="1">
      <alignment horizontal="center" vertical="center" wrapText="1"/>
      <protection locked="0"/>
    </xf>
    <xf numFmtId="4" fontId="4" fillId="0" borderId="25" xfId="0" applyNumberFormat="1" applyFont="1" applyBorder="1" applyAlignment="1" applyProtection="1">
      <alignment horizontal="center" vertical="center" wrapText="1"/>
      <protection locked="0"/>
    </xf>
    <xf numFmtId="0" fontId="23" fillId="0" borderId="0" xfId="0" applyFont="1" applyAlignment="1">
      <alignment horizontal="left" vertical="center" wrapText="1"/>
    </xf>
    <xf numFmtId="0" fontId="12" fillId="0" borderId="0" xfId="0" applyFont="1" applyAlignment="1">
      <alignment horizontal="left" vertical="center"/>
    </xf>
    <xf numFmtId="0" fontId="20" fillId="2" borderId="1" xfId="1" applyFont="1" applyFill="1" applyBorder="1" applyAlignment="1" applyProtection="1">
      <alignment horizontal="center" vertical="center" wrapText="1"/>
    </xf>
    <xf numFmtId="0" fontId="2" fillId="3" borderId="1" xfId="1" applyFont="1" applyFill="1" applyBorder="1" applyAlignment="1" applyProtection="1">
      <alignment horizontal="center" vertical="center"/>
    </xf>
    <xf numFmtId="0" fontId="13" fillId="0" borderId="0" xfId="0" applyFont="1" applyAlignment="1">
      <alignment horizontal="left" vertical="center" wrapText="1"/>
    </xf>
    <xf numFmtId="0" fontId="31" fillId="0" borderId="0" xfId="0" applyFont="1" applyAlignment="1">
      <alignment horizontal="left" vertical="center" wrapText="1"/>
    </xf>
    <xf numFmtId="0" fontId="23" fillId="0" borderId="0" xfId="0" applyFont="1" applyAlignment="1">
      <alignment horizontal="left" wrapText="1"/>
    </xf>
    <xf numFmtId="0" fontId="12" fillId="0" borderId="0" xfId="0" applyFont="1" applyAlignment="1">
      <alignment horizontal="left"/>
    </xf>
  </cellXfs>
  <cellStyles count="7">
    <cellStyle name="Įprastas" xfId="0" builtinId="0"/>
    <cellStyle name="Įprastas 2" xfId="5" xr:uid="{7B2FC5F9-26DE-41CD-96A4-516864D5524F}"/>
    <cellStyle name="Įprastas 2 2" xfId="6" xr:uid="{694BAB0D-5E0C-4426-8321-580A7597A051}"/>
    <cellStyle name="Normal 2 2" xfId="1" xr:uid="{9C3F313E-839D-4FDD-BAD8-38868B7AF240}"/>
    <cellStyle name="Normal 3" xfId="4" xr:uid="{CB4AE972-5A2E-49BF-9160-7EB055E60743}"/>
    <cellStyle name="TableStyleLight1" xfId="3" xr:uid="{2B7E43E9-E03B-4A41-B662-F659F92ABF4F}"/>
    <cellStyle name="TableStyleLight1 2" xfId="2" xr:uid="{78EB4B3A-E560-4D55-83C3-1962D8AA29D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m. t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BE63C7-58A2-4B47-B188-FCA253A05A07}">
  <dimension ref="A1:I157"/>
  <sheetViews>
    <sheetView topLeftCell="A130" zoomScaleNormal="100" workbookViewId="0">
      <selection activeCell="D156" sqref="D156"/>
    </sheetView>
  </sheetViews>
  <sheetFormatPr defaultColWidth="9.140625" defaultRowHeight="15" x14ac:dyDescent="0.25"/>
  <cols>
    <col min="1" max="1" width="32.7109375" style="14" customWidth="1"/>
    <col min="2" max="2" width="8.28515625" style="14" bestFit="1" customWidth="1"/>
    <col min="3" max="3" width="77.28515625" style="8" customWidth="1"/>
    <col min="4" max="4" width="9.140625" style="7"/>
    <col min="5" max="5" width="16.28515625" style="7" customWidth="1"/>
    <col min="6" max="6" width="20.7109375" style="9" customWidth="1"/>
    <col min="7" max="7" width="14.7109375" style="7" customWidth="1"/>
    <col min="8" max="8" width="36.7109375" style="10" customWidth="1"/>
    <col min="9" max="9" width="16.140625" style="4" customWidth="1"/>
    <col min="10" max="16384" width="9.140625" style="4"/>
  </cols>
  <sheetData>
    <row r="1" spans="1:7" ht="40.15" customHeight="1" x14ac:dyDescent="0.25">
      <c r="A1" s="168" t="s">
        <v>84</v>
      </c>
      <c r="B1" s="168"/>
      <c r="C1" s="168"/>
      <c r="D1" s="168"/>
      <c r="E1" s="168"/>
      <c r="F1" s="168"/>
      <c r="G1" s="168"/>
    </row>
    <row r="2" spans="1:7" ht="21.75" customHeight="1" thickBot="1" x14ac:dyDescent="0.3">
      <c r="A2" s="1"/>
      <c r="B2" s="1"/>
      <c r="C2" s="1"/>
      <c r="D2" s="1"/>
      <c r="E2" s="66"/>
      <c r="F2" s="1"/>
      <c r="G2" s="1"/>
    </row>
    <row r="3" spans="1:7" ht="30" customHeight="1" x14ac:dyDescent="0.25">
      <c r="A3" s="169" t="s">
        <v>0</v>
      </c>
      <c r="B3" s="169"/>
      <c r="C3" s="169"/>
      <c r="D3" s="169"/>
      <c r="E3" s="169"/>
      <c r="F3" s="169"/>
      <c r="G3" s="170"/>
    </row>
    <row r="4" spans="1:7" ht="50.45" customHeight="1" thickBot="1" x14ac:dyDescent="0.3">
      <c r="A4" s="25" t="s">
        <v>1</v>
      </c>
      <c r="B4" s="25" t="s">
        <v>2</v>
      </c>
      <c r="C4" s="25" t="s">
        <v>3</v>
      </c>
      <c r="D4" s="25" t="s">
        <v>4</v>
      </c>
      <c r="E4" s="67" t="s">
        <v>5</v>
      </c>
      <c r="F4" s="26" t="s">
        <v>6</v>
      </c>
      <c r="G4" s="27" t="s">
        <v>7</v>
      </c>
    </row>
    <row r="5" spans="1:7" ht="30" customHeight="1" x14ac:dyDescent="0.25">
      <c r="A5" s="15" t="s">
        <v>8</v>
      </c>
      <c r="B5" s="15" t="s">
        <v>9</v>
      </c>
      <c r="C5" s="16" t="s">
        <v>85</v>
      </c>
      <c r="D5" s="17" t="s">
        <v>12</v>
      </c>
      <c r="E5" s="68">
        <v>1</v>
      </c>
      <c r="F5" s="18">
        <v>1050</v>
      </c>
      <c r="G5" s="19">
        <f t="shared" ref="G5:G149" si="0">ROUND((E5*F5),2)</f>
        <v>1050</v>
      </c>
    </row>
    <row r="6" spans="1:7" ht="15" customHeight="1" x14ac:dyDescent="0.25">
      <c r="A6" s="13" t="s">
        <v>8</v>
      </c>
      <c r="B6" s="13" t="s">
        <v>11</v>
      </c>
      <c r="C6" s="65" t="s">
        <v>86</v>
      </c>
      <c r="D6" s="64" t="s">
        <v>10</v>
      </c>
      <c r="E6" s="69">
        <v>1.619</v>
      </c>
      <c r="F6" s="3">
        <v>570</v>
      </c>
      <c r="G6" s="20">
        <f t="shared" si="0"/>
        <v>922.83</v>
      </c>
    </row>
    <row r="7" spans="1:7" ht="30" customHeight="1" x14ac:dyDescent="0.25">
      <c r="A7" s="13" t="s">
        <v>8</v>
      </c>
      <c r="B7" s="13" t="s">
        <v>13</v>
      </c>
      <c r="C7" s="2" t="s">
        <v>87</v>
      </c>
      <c r="D7" s="12" t="s">
        <v>12</v>
      </c>
      <c r="E7" s="64">
        <v>1</v>
      </c>
      <c r="F7" s="3">
        <v>498.75</v>
      </c>
      <c r="G7" s="20">
        <f t="shared" si="0"/>
        <v>498.75</v>
      </c>
    </row>
    <row r="8" spans="1:7" ht="64.900000000000006" customHeight="1" x14ac:dyDescent="0.25">
      <c r="A8" s="13" t="s">
        <v>8</v>
      </c>
      <c r="B8" s="13" t="s">
        <v>14</v>
      </c>
      <c r="C8" s="2" t="s">
        <v>527</v>
      </c>
      <c r="D8" s="12" t="s">
        <v>16</v>
      </c>
      <c r="E8" s="64">
        <v>1</v>
      </c>
      <c r="F8" s="3">
        <v>52.5</v>
      </c>
      <c r="G8" s="20">
        <f t="shared" ref="G8" si="1">ROUND((E8*F8),2)</f>
        <v>52.5</v>
      </c>
    </row>
    <row r="9" spans="1:7" ht="15" customHeight="1" x14ac:dyDescent="0.25">
      <c r="A9" s="13" t="s">
        <v>8</v>
      </c>
      <c r="B9" s="13" t="s">
        <v>15</v>
      </c>
      <c r="C9" s="2" t="s">
        <v>88</v>
      </c>
      <c r="D9" s="12" t="s">
        <v>89</v>
      </c>
      <c r="E9" s="64">
        <v>0.02</v>
      </c>
      <c r="F9" s="3">
        <v>4992.75</v>
      </c>
      <c r="G9" s="20">
        <f t="shared" si="0"/>
        <v>99.86</v>
      </c>
    </row>
    <row r="10" spans="1:7" ht="15" customHeight="1" x14ac:dyDescent="0.25">
      <c r="A10" s="152" t="s">
        <v>8</v>
      </c>
      <c r="B10" s="152" t="s">
        <v>17</v>
      </c>
      <c r="C10" s="162" t="s">
        <v>543</v>
      </c>
      <c r="D10" s="160" t="s">
        <v>12</v>
      </c>
      <c r="E10" s="158">
        <v>29</v>
      </c>
      <c r="F10" s="154">
        <v>5.97</v>
      </c>
      <c r="G10" s="156">
        <f t="shared" ref="G10" si="2">ROUND((E10*F10),2)</f>
        <v>173.13</v>
      </c>
    </row>
    <row r="11" spans="1:7" ht="15" customHeight="1" x14ac:dyDescent="0.25">
      <c r="A11" s="153"/>
      <c r="B11" s="153"/>
      <c r="C11" s="163"/>
      <c r="D11" s="161"/>
      <c r="E11" s="159"/>
      <c r="F11" s="155"/>
      <c r="G11" s="157"/>
    </row>
    <row r="12" spans="1:7" ht="15" customHeight="1" x14ac:dyDescent="0.25">
      <c r="A12" s="152" t="s">
        <v>8</v>
      </c>
      <c r="B12" s="152" t="s">
        <v>19</v>
      </c>
      <c r="C12" s="162" t="s">
        <v>544</v>
      </c>
      <c r="D12" s="160" t="s">
        <v>12</v>
      </c>
      <c r="E12" s="158">
        <v>81</v>
      </c>
      <c r="F12" s="154">
        <v>15.44</v>
      </c>
      <c r="G12" s="156">
        <f t="shared" si="0"/>
        <v>1250.6400000000001</v>
      </c>
    </row>
    <row r="13" spans="1:7" ht="15" customHeight="1" x14ac:dyDescent="0.25">
      <c r="A13" s="153"/>
      <c r="B13" s="153"/>
      <c r="C13" s="163"/>
      <c r="D13" s="161"/>
      <c r="E13" s="159"/>
      <c r="F13" s="155"/>
      <c r="G13" s="157"/>
    </row>
    <row r="14" spans="1:7" ht="15" customHeight="1" x14ac:dyDescent="0.25">
      <c r="A14" s="152" t="s">
        <v>8</v>
      </c>
      <c r="B14" s="152" t="s">
        <v>20</v>
      </c>
      <c r="C14" s="162" t="s">
        <v>545</v>
      </c>
      <c r="D14" s="160" t="s">
        <v>12</v>
      </c>
      <c r="E14" s="158">
        <v>52</v>
      </c>
      <c r="F14" s="154">
        <v>10.19</v>
      </c>
      <c r="G14" s="156">
        <f>ROUND((E14*F14),2)</f>
        <v>529.88</v>
      </c>
    </row>
    <row r="15" spans="1:7" ht="15" customHeight="1" x14ac:dyDescent="0.25">
      <c r="A15" s="153"/>
      <c r="B15" s="153"/>
      <c r="C15" s="163"/>
      <c r="D15" s="161"/>
      <c r="E15" s="159"/>
      <c r="F15" s="155"/>
      <c r="G15" s="157"/>
    </row>
    <row r="16" spans="1:7" ht="15" customHeight="1" x14ac:dyDescent="0.25">
      <c r="A16" s="152" t="s">
        <v>8</v>
      </c>
      <c r="B16" s="152" t="s">
        <v>21</v>
      </c>
      <c r="C16" s="162" t="s">
        <v>546</v>
      </c>
      <c r="D16" s="160" t="s">
        <v>12</v>
      </c>
      <c r="E16" s="158">
        <v>3</v>
      </c>
      <c r="F16" s="154">
        <v>15.44</v>
      </c>
      <c r="G16" s="156">
        <f t="shared" ref="G16" si="3">ROUND((E16*F16),2)</f>
        <v>46.32</v>
      </c>
    </row>
    <row r="17" spans="1:9" ht="15" customHeight="1" x14ac:dyDescent="0.25">
      <c r="A17" s="153"/>
      <c r="B17" s="153"/>
      <c r="C17" s="163"/>
      <c r="D17" s="161"/>
      <c r="E17" s="159"/>
      <c r="F17" s="155"/>
      <c r="G17" s="157"/>
    </row>
    <row r="18" spans="1:9" ht="15" customHeight="1" x14ac:dyDescent="0.25">
      <c r="A18" s="152" t="s">
        <v>8</v>
      </c>
      <c r="B18" s="152" t="s">
        <v>23</v>
      </c>
      <c r="C18" s="162" t="s">
        <v>547</v>
      </c>
      <c r="D18" s="160" t="s">
        <v>12</v>
      </c>
      <c r="E18" s="158">
        <v>7</v>
      </c>
      <c r="F18" s="154">
        <v>84.17</v>
      </c>
      <c r="G18" s="156">
        <f t="shared" ref="G18" si="4">ROUND((E18*F18),2)</f>
        <v>589.19000000000005</v>
      </c>
    </row>
    <row r="19" spans="1:9" ht="15" customHeight="1" x14ac:dyDescent="0.25">
      <c r="A19" s="153"/>
      <c r="B19" s="153"/>
      <c r="C19" s="163"/>
      <c r="D19" s="161"/>
      <c r="E19" s="159"/>
      <c r="F19" s="155"/>
      <c r="G19" s="157"/>
    </row>
    <row r="20" spans="1:9" ht="29.25" customHeight="1" x14ac:dyDescent="0.25">
      <c r="A20" s="13" t="s">
        <v>8</v>
      </c>
      <c r="B20" s="13" t="s">
        <v>24</v>
      </c>
      <c r="C20" s="2" t="s">
        <v>532</v>
      </c>
      <c r="D20" s="12" t="s">
        <v>90</v>
      </c>
      <c r="E20" s="64">
        <v>0.5</v>
      </c>
      <c r="F20" s="3">
        <v>1234.18</v>
      </c>
      <c r="G20" s="20">
        <f t="shared" si="0"/>
        <v>617.09</v>
      </c>
    </row>
    <row r="21" spans="1:9" ht="15" customHeight="1" x14ac:dyDescent="0.25">
      <c r="A21" s="13" t="s">
        <v>8</v>
      </c>
      <c r="B21" s="13" t="s">
        <v>25</v>
      </c>
      <c r="C21" s="2" t="s">
        <v>91</v>
      </c>
      <c r="D21" s="12" t="s">
        <v>18</v>
      </c>
      <c r="E21" s="64">
        <v>9949</v>
      </c>
      <c r="F21" s="3">
        <v>7.1</v>
      </c>
      <c r="G21" s="20">
        <f t="shared" si="0"/>
        <v>70637.899999999994</v>
      </c>
    </row>
    <row r="22" spans="1:9" ht="15" customHeight="1" x14ac:dyDescent="0.25">
      <c r="A22" s="13" t="s">
        <v>8</v>
      </c>
      <c r="B22" s="13" t="s">
        <v>94</v>
      </c>
      <c r="C22" s="2" t="s">
        <v>525</v>
      </c>
      <c r="D22" s="12" t="s">
        <v>90</v>
      </c>
      <c r="E22" s="64">
        <v>1334</v>
      </c>
      <c r="F22" s="3">
        <v>-7</v>
      </c>
      <c r="G22" s="20">
        <f t="shared" si="0"/>
        <v>-9338</v>
      </c>
    </row>
    <row r="23" spans="1:9" ht="29.25" customHeight="1" x14ac:dyDescent="0.25">
      <c r="A23" s="13" t="s">
        <v>8</v>
      </c>
      <c r="B23" s="13" t="s">
        <v>95</v>
      </c>
      <c r="C23" s="2" t="s">
        <v>533</v>
      </c>
      <c r="D23" s="12" t="s">
        <v>18</v>
      </c>
      <c r="E23" s="64">
        <v>740</v>
      </c>
      <c r="F23" s="3">
        <v>4.7</v>
      </c>
      <c r="G23" s="20">
        <f t="shared" si="0"/>
        <v>3478</v>
      </c>
    </row>
    <row r="24" spans="1:9" ht="29.25" customHeight="1" x14ac:dyDescent="0.25">
      <c r="A24" s="13" t="s">
        <v>8</v>
      </c>
      <c r="B24" s="13" t="s">
        <v>96</v>
      </c>
      <c r="C24" s="2" t="s">
        <v>534</v>
      </c>
      <c r="D24" s="12" t="s">
        <v>22</v>
      </c>
      <c r="E24" s="64">
        <v>34</v>
      </c>
      <c r="F24" s="3">
        <v>23.96</v>
      </c>
      <c r="G24" s="20">
        <f t="shared" si="0"/>
        <v>814.64</v>
      </c>
    </row>
    <row r="25" spans="1:9" ht="15" customHeight="1" x14ac:dyDescent="0.25">
      <c r="A25" s="13" t="s">
        <v>8</v>
      </c>
      <c r="B25" s="13" t="s">
        <v>97</v>
      </c>
      <c r="C25" s="2" t="s">
        <v>535</v>
      </c>
      <c r="D25" s="12" t="s">
        <v>12</v>
      </c>
      <c r="E25" s="64">
        <v>7</v>
      </c>
      <c r="F25" s="3">
        <v>4.05</v>
      </c>
      <c r="G25" s="20">
        <f t="shared" si="0"/>
        <v>28.35</v>
      </c>
    </row>
    <row r="26" spans="1:9" ht="29.25" customHeight="1" x14ac:dyDescent="0.25">
      <c r="A26" s="13" t="s">
        <v>8</v>
      </c>
      <c r="B26" s="13" t="s">
        <v>98</v>
      </c>
      <c r="C26" s="2" t="s">
        <v>536</v>
      </c>
      <c r="D26" s="12" t="s">
        <v>22</v>
      </c>
      <c r="E26" s="64">
        <v>3050</v>
      </c>
      <c r="F26" s="3">
        <v>3.59</v>
      </c>
      <c r="G26" s="20">
        <f t="shared" si="0"/>
        <v>10949.5</v>
      </c>
    </row>
    <row r="27" spans="1:9" ht="29.25" customHeight="1" thickBot="1" x14ac:dyDescent="0.3">
      <c r="A27" s="13" t="s">
        <v>8</v>
      </c>
      <c r="B27" s="13" t="s">
        <v>99</v>
      </c>
      <c r="C27" s="2" t="s">
        <v>537</v>
      </c>
      <c r="D27" s="12" t="s">
        <v>22</v>
      </c>
      <c r="E27" s="64">
        <v>3186</v>
      </c>
      <c r="F27" s="3">
        <v>1.59</v>
      </c>
      <c r="G27" s="20">
        <f t="shared" si="0"/>
        <v>5065.74</v>
      </c>
    </row>
    <row r="28" spans="1:9" ht="15" customHeight="1" x14ac:dyDescent="0.25">
      <c r="A28" s="13" t="s">
        <v>8</v>
      </c>
      <c r="B28" s="13" t="s">
        <v>100</v>
      </c>
      <c r="C28" s="2" t="s">
        <v>92</v>
      </c>
      <c r="D28" s="12" t="s">
        <v>30</v>
      </c>
      <c r="E28" s="64">
        <v>524</v>
      </c>
      <c r="F28" s="3">
        <v>9.68</v>
      </c>
      <c r="G28" s="20">
        <f t="shared" si="0"/>
        <v>5072.32</v>
      </c>
      <c r="H28" s="173" t="s">
        <v>26</v>
      </c>
      <c r="I28" s="175">
        <f>ROUND(SUM(G5:G29),2)</f>
        <v>114503.84</v>
      </c>
    </row>
    <row r="29" spans="1:9" ht="15" customHeight="1" thickBot="1" x14ac:dyDescent="0.3">
      <c r="A29" s="13" t="s">
        <v>8</v>
      </c>
      <c r="B29" s="13" t="s">
        <v>101</v>
      </c>
      <c r="C29" s="2" t="s">
        <v>93</v>
      </c>
      <c r="D29" s="12" t="s">
        <v>30</v>
      </c>
      <c r="E29" s="64">
        <v>1234</v>
      </c>
      <c r="F29" s="3">
        <v>17.8</v>
      </c>
      <c r="G29" s="20">
        <f t="shared" si="0"/>
        <v>21965.200000000001</v>
      </c>
      <c r="H29" s="174"/>
      <c r="I29" s="176"/>
    </row>
    <row r="30" spans="1:9" s="5" customFormat="1" ht="15" customHeight="1" x14ac:dyDescent="0.25">
      <c r="A30" s="58" t="s">
        <v>27</v>
      </c>
      <c r="B30" s="15" t="s">
        <v>28</v>
      </c>
      <c r="C30" s="76" t="s">
        <v>103</v>
      </c>
      <c r="D30" s="17" t="s">
        <v>30</v>
      </c>
      <c r="E30" s="68">
        <v>510</v>
      </c>
      <c r="F30" s="54">
        <v>13.72</v>
      </c>
      <c r="G30" s="19">
        <f t="shared" si="0"/>
        <v>6997.2</v>
      </c>
      <c r="H30" s="6"/>
    </row>
    <row r="31" spans="1:9" s="5" customFormat="1" ht="15" customHeight="1" x14ac:dyDescent="0.25">
      <c r="A31" s="59" t="s">
        <v>27</v>
      </c>
      <c r="B31" s="13" t="s">
        <v>29</v>
      </c>
      <c r="C31" s="77" t="s">
        <v>526</v>
      </c>
      <c r="D31" s="12" t="s">
        <v>30</v>
      </c>
      <c r="E31" s="64">
        <v>510</v>
      </c>
      <c r="F31" s="55">
        <v>-7.5</v>
      </c>
      <c r="G31" s="20">
        <f t="shared" si="0"/>
        <v>-3825</v>
      </c>
      <c r="H31" s="6"/>
    </row>
    <row r="32" spans="1:9" s="5" customFormat="1" ht="15" customHeight="1" x14ac:dyDescent="0.25">
      <c r="A32" s="59" t="s">
        <v>27</v>
      </c>
      <c r="B32" s="13" t="s">
        <v>31</v>
      </c>
      <c r="C32" s="2" t="s">
        <v>104</v>
      </c>
      <c r="D32" s="12" t="s">
        <v>30</v>
      </c>
      <c r="E32" s="64">
        <v>770</v>
      </c>
      <c r="F32" s="55">
        <v>1.6</v>
      </c>
      <c r="G32" s="20">
        <f t="shared" si="0"/>
        <v>1232</v>
      </c>
      <c r="H32" s="6"/>
    </row>
    <row r="33" spans="1:9" s="5" customFormat="1" ht="15" customHeight="1" x14ac:dyDescent="0.25">
      <c r="A33" s="59" t="s">
        <v>27</v>
      </c>
      <c r="B33" s="13" t="s">
        <v>32</v>
      </c>
      <c r="C33" s="2" t="s">
        <v>105</v>
      </c>
      <c r="D33" s="12" t="s">
        <v>30</v>
      </c>
      <c r="E33" s="64">
        <v>4087</v>
      </c>
      <c r="F33" s="55">
        <v>11.1</v>
      </c>
      <c r="G33" s="20">
        <f t="shared" si="0"/>
        <v>45365.7</v>
      </c>
      <c r="H33" s="6"/>
    </row>
    <row r="34" spans="1:9" s="5" customFormat="1" ht="15" customHeight="1" x14ac:dyDescent="0.25">
      <c r="A34" s="59" t="s">
        <v>27</v>
      </c>
      <c r="B34" s="13" t="s">
        <v>33</v>
      </c>
      <c r="C34" s="2" t="s">
        <v>106</v>
      </c>
      <c r="D34" s="12" t="s">
        <v>30</v>
      </c>
      <c r="E34" s="64">
        <v>770</v>
      </c>
      <c r="F34" s="55">
        <v>7.71</v>
      </c>
      <c r="G34" s="20">
        <f t="shared" si="0"/>
        <v>5936.7</v>
      </c>
      <c r="H34" s="6"/>
    </row>
    <row r="35" spans="1:9" s="5" customFormat="1" ht="15" customHeight="1" x14ac:dyDescent="0.25">
      <c r="A35" s="59" t="s">
        <v>27</v>
      </c>
      <c r="B35" s="13" t="s">
        <v>34</v>
      </c>
      <c r="C35" s="2" t="s">
        <v>107</v>
      </c>
      <c r="D35" s="12" t="s">
        <v>18</v>
      </c>
      <c r="E35" s="64">
        <v>230</v>
      </c>
      <c r="F35" s="55">
        <v>15.34</v>
      </c>
      <c r="G35" s="20">
        <f t="shared" si="0"/>
        <v>3528.2</v>
      </c>
      <c r="H35" s="6"/>
    </row>
    <row r="36" spans="1:9" s="5" customFormat="1" ht="15" customHeight="1" x14ac:dyDescent="0.25">
      <c r="A36" s="59" t="s">
        <v>27</v>
      </c>
      <c r="B36" s="13" t="s">
        <v>117</v>
      </c>
      <c r="C36" s="2" t="s">
        <v>108</v>
      </c>
      <c r="D36" s="12" t="s">
        <v>22</v>
      </c>
      <c r="E36" s="64">
        <v>294</v>
      </c>
      <c r="F36" s="55">
        <v>12.35</v>
      </c>
      <c r="G36" s="20">
        <f t="shared" si="0"/>
        <v>3630.9</v>
      </c>
      <c r="H36" s="6"/>
    </row>
    <row r="37" spans="1:9" s="5" customFormat="1" ht="15" customHeight="1" x14ac:dyDescent="0.25">
      <c r="A37" s="59" t="s">
        <v>27</v>
      </c>
      <c r="B37" s="13" t="s">
        <v>118</v>
      </c>
      <c r="C37" s="2" t="s">
        <v>109</v>
      </c>
      <c r="D37" s="12" t="s">
        <v>18</v>
      </c>
      <c r="E37" s="64">
        <v>484.5</v>
      </c>
      <c r="F37" s="55">
        <v>1.49</v>
      </c>
      <c r="G37" s="20">
        <f t="shared" si="0"/>
        <v>721.91</v>
      </c>
      <c r="H37" s="6"/>
    </row>
    <row r="38" spans="1:9" s="5" customFormat="1" ht="15" customHeight="1" x14ac:dyDescent="0.25">
      <c r="A38" s="59" t="s">
        <v>27</v>
      </c>
      <c r="B38" s="13" t="s">
        <v>119</v>
      </c>
      <c r="C38" s="2" t="s">
        <v>110</v>
      </c>
      <c r="D38" s="12" t="s">
        <v>30</v>
      </c>
      <c r="E38" s="64">
        <v>12.1</v>
      </c>
      <c r="F38" s="55">
        <v>83.01</v>
      </c>
      <c r="G38" s="20">
        <f t="shared" si="0"/>
        <v>1004.42</v>
      </c>
      <c r="H38" s="6"/>
    </row>
    <row r="39" spans="1:9" s="5" customFormat="1" ht="15" customHeight="1" x14ac:dyDescent="0.25">
      <c r="A39" s="59" t="s">
        <v>27</v>
      </c>
      <c r="B39" s="13" t="s">
        <v>120</v>
      </c>
      <c r="C39" s="2" t="s">
        <v>111</v>
      </c>
      <c r="D39" s="12" t="s">
        <v>30</v>
      </c>
      <c r="E39" s="64">
        <v>36.299999999999997</v>
      </c>
      <c r="F39" s="55">
        <v>83.01</v>
      </c>
      <c r="G39" s="20">
        <f t="shared" si="0"/>
        <v>3013.26</v>
      </c>
      <c r="H39" s="6"/>
    </row>
    <row r="40" spans="1:9" s="5" customFormat="1" ht="30" customHeight="1" x14ac:dyDescent="0.25">
      <c r="A40" s="59" t="s">
        <v>27</v>
      </c>
      <c r="B40" s="13" t="s">
        <v>121</v>
      </c>
      <c r="C40" s="2" t="s">
        <v>112</v>
      </c>
      <c r="D40" s="12" t="s">
        <v>12</v>
      </c>
      <c r="E40" s="64">
        <v>2</v>
      </c>
      <c r="F40" s="55">
        <v>371.6</v>
      </c>
      <c r="G40" s="20">
        <f t="shared" si="0"/>
        <v>743.2</v>
      </c>
      <c r="H40" s="6"/>
    </row>
    <row r="41" spans="1:9" s="5" customFormat="1" ht="15" customHeight="1" x14ac:dyDescent="0.25">
      <c r="A41" s="59" t="s">
        <v>27</v>
      </c>
      <c r="B41" s="13" t="s">
        <v>122</v>
      </c>
      <c r="C41" s="2" t="s">
        <v>113</v>
      </c>
      <c r="D41" s="12" t="s">
        <v>18</v>
      </c>
      <c r="E41" s="64">
        <v>7696</v>
      </c>
      <c r="F41" s="55">
        <v>0.75</v>
      </c>
      <c r="G41" s="20">
        <f t="shared" si="0"/>
        <v>5772</v>
      </c>
      <c r="H41" s="6"/>
    </row>
    <row r="42" spans="1:9" s="5" customFormat="1" ht="15" customHeight="1" thickBot="1" x14ac:dyDescent="0.3">
      <c r="A42" s="59" t="s">
        <v>27</v>
      </c>
      <c r="B42" s="13" t="s">
        <v>123</v>
      </c>
      <c r="C42" s="2" t="s">
        <v>114</v>
      </c>
      <c r="D42" s="12" t="s">
        <v>18</v>
      </c>
      <c r="E42" s="64">
        <v>405</v>
      </c>
      <c r="F42" s="55">
        <v>0.75</v>
      </c>
      <c r="G42" s="20">
        <f t="shared" si="0"/>
        <v>303.75</v>
      </c>
      <c r="H42" s="6"/>
    </row>
    <row r="43" spans="1:9" s="5" customFormat="1" ht="15" customHeight="1" x14ac:dyDescent="0.25">
      <c r="A43" s="59" t="s">
        <v>27</v>
      </c>
      <c r="B43" s="13" t="s">
        <v>124</v>
      </c>
      <c r="C43" s="2" t="s">
        <v>115</v>
      </c>
      <c r="D43" s="12" t="s">
        <v>18</v>
      </c>
      <c r="E43" s="64">
        <v>364</v>
      </c>
      <c r="F43" s="55">
        <v>0.19</v>
      </c>
      <c r="G43" s="20">
        <f t="shared" si="0"/>
        <v>69.16</v>
      </c>
      <c r="H43" s="173" t="s">
        <v>35</v>
      </c>
      <c r="I43" s="175">
        <f>ROUND(SUM(G30:G44),2)</f>
        <v>74497.009999999995</v>
      </c>
    </row>
    <row r="44" spans="1:9" s="5" customFormat="1" ht="15" customHeight="1" thickBot="1" x14ac:dyDescent="0.3">
      <c r="A44" s="80" t="s">
        <v>27</v>
      </c>
      <c r="B44" s="47" t="s">
        <v>125</v>
      </c>
      <c r="C44" s="48" t="s">
        <v>116</v>
      </c>
      <c r="D44" s="38" t="s">
        <v>18</v>
      </c>
      <c r="E44" s="72">
        <v>19</v>
      </c>
      <c r="F44" s="56">
        <v>0.19</v>
      </c>
      <c r="G44" s="78">
        <f t="shared" si="0"/>
        <v>3.61</v>
      </c>
      <c r="H44" s="174"/>
      <c r="I44" s="176"/>
    </row>
    <row r="45" spans="1:9" s="5" customFormat="1" ht="30" customHeight="1" x14ac:dyDescent="0.25">
      <c r="A45" s="58" t="s">
        <v>36</v>
      </c>
      <c r="B45" s="15" t="s">
        <v>37</v>
      </c>
      <c r="C45" s="16" t="s">
        <v>126</v>
      </c>
      <c r="D45" s="17" t="s">
        <v>30</v>
      </c>
      <c r="E45" s="68">
        <v>66</v>
      </c>
      <c r="F45" s="54">
        <v>40</v>
      </c>
      <c r="G45" s="19">
        <f>ROUND((E45*F45),2)</f>
        <v>2640</v>
      </c>
      <c r="H45" s="171" t="s">
        <v>38</v>
      </c>
    </row>
    <row r="46" spans="1:9" s="74" customFormat="1" ht="30" customHeight="1" x14ac:dyDescent="0.25">
      <c r="A46" s="59" t="s">
        <v>36</v>
      </c>
      <c r="B46" s="13" t="s">
        <v>39</v>
      </c>
      <c r="C46" s="2" t="s">
        <v>127</v>
      </c>
      <c r="D46" s="12" t="s">
        <v>30</v>
      </c>
      <c r="E46" s="64">
        <v>2244</v>
      </c>
      <c r="F46" s="55">
        <v>38.35</v>
      </c>
      <c r="G46" s="20">
        <f>ROUND((E46*F46),2)</f>
        <v>86057.4</v>
      </c>
      <c r="H46" s="172"/>
    </row>
    <row r="47" spans="1:9" s="74" customFormat="1" ht="30" customHeight="1" x14ac:dyDescent="0.25">
      <c r="A47" s="59" t="s">
        <v>36</v>
      </c>
      <c r="B47" s="13" t="s">
        <v>40</v>
      </c>
      <c r="C47" s="2" t="s">
        <v>128</v>
      </c>
      <c r="D47" s="12" t="s">
        <v>30</v>
      </c>
      <c r="E47" s="64">
        <v>144</v>
      </c>
      <c r="F47" s="55">
        <v>37.28</v>
      </c>
      <c r="G47" s="20">
        <f>ROUND((E47*F47),2)</f>
        <v>5368.32</v>
      </c>
      <c r="H47" s="172"/>
    </row>
    <row r="48" spans="1:9" s="74" customFormat="1" ht="30" customHeight="1" x14ac:dyDescent="0.25">
      <c r="A48" s="59" t="s">
        <v>36</v>
      </c>
      <c r="B48" s="13" t="s">
        <v>41</v>
      </c>
      <c r="C48" s="2" t="s">
        <v>129</v>
      </c>
      <c r="D48" s="12" t="s">
        <v>30</v>
      </c>
      <c r="E48" s="64">
        <v>409</v>
      </c>
      <c r="F48" s="55">
        <v>37.28</v>
      </c>
      <c r="G48" s="20">
        <f t="shared" si="0"/>
        <v>15247.52</v>
      </c>
      <c r="H48" s="172"/>
    </row>
    <row r="49" spans="1:8" s="74" customFormat="1" ht="30" customHeight="1" x14ac:dyDescent="0.25">
      <c r="A49" s="59" t="s">
        <v>36</v>
      </c>
      <c r="B49" s="13" t="s">
        <v>42</v>
      </c>
      <c r="C49" s="2" t="s">
        <v>130</v>
      </c>
      <c r="D49" s="12" t="s">
        <v>30</v>
      </c>
      <c r="E49" s="64">
        <v>91</v>
      </c>
      <c r="F49" s="55">
        <v>37.28</v>
      </c>
      <c r="G49" s="20">
        <f t="shared" si="0"/>
        <v>3392.48</v>
      </c>
      <c r="H49" s="172"/>
    </row>
    <row r="50" spans="1:8" s="74" customFormat="1" ht="30" customHeight="1" x14ac:dyDescent="0.25">
      <c r="A50" s="59" t="s">
        <v>36</v>
      </c>
      <c r="B50" s="13" t="s">
        <v>43</v>
      </c>
      <c r="C50" s="2" t="s">
        <v>131</v>
      </c>
      <c r="D50" s="12" t="s">
        <v>18</v>
      </c>
      <c r="E50" s="64">
        <v>6678</v>
      </c>
      <c r="F50" s="55">
        <v>16.690000000000001</v>
      </c>
      <c r="G50" s="20">
        <f t="shared" ref="G50:G88" si="5">ROUND((E50*F50),2)</f>
        <v>111455.82</v>
      </c>
      <c r="H50" s="172"/>
    </row>
    <row r="51" spans="1:8" s="74" customFormat="1" ht="30" customHeight="1" x14ac:dyDescent="0.25">
      <c r="A51" s="59" t="s">
        <v>36</v>
      </c>
      <c r="B51" s="13" t="s">
        <v>44</v>
      </c>
      <c r="C51" s="2" t="s">
        <v>132</v>
      </c>
      <c r="D51" s="12" t="s">
        <v>18</v>
      </c>
      <c r="E51" s="64">
        <v>1087</v>
      </c>
      <c r="F51" s="55">
        <v>25.76</v>
      </c>
      <c r="G51" s="20">
        <f t="shared" si="5"/>
        <v>28001.119999999999</v>
      </c>
      <c r="H51" s="172"/>
    </row>
    <row r="52" spans="1:8" s="74" customFormat="1" ht="30" customHeight="1" x14ac:dyDescent="0.25">
      <c r="A52" s="59" t="s">
        <v>36</v>
      </c>
      <c r="B52" s="13" t="s">
        <v>45</v>
      </c>
      <c r="C52" s="2" t="s">
        <v>133</v>
      </c>
      <c r="D52" s="12" t="s">
        <v>18</v>
      </c>
      <c r="E52" s="64">
        <v>100</v>
      </c>
      <c r="F52" s="55">
        <v>25.76</v>
      </c>
      <c r="G52" s="20">
        <f t="shared" si="5"/>
        <v>2576</v>
      </c>
      <c r="H52" s="172"/>
    </row>
    <row r="53" spans="1:8" s="74" customFormat="1" ht="30" customHeight="1" x14ac:dyDescent="0.25">
      <c r="A53" s="59" t="s">
        <v>36</v>
      </c>
      <c r="B53" s="13" t="s">
        <v>46</v>
      </c>
      <c r="C53" s="148" t="s">
        <v>548</v>
      </c>
      <c r="D53" s="12" t="s">
        <v>18</v>
      </c>
      <c r="E53" s="64">
        <v>194</v>
      </c>
      <c r="F53" s="55">
        <v>30.54</v>
      </c>
      <c r="G53" s="20">
        <f t="shared" si="5"/>
        <v>5924.76</v>
      </c>
      <c r="H53" s="172"/>
    </row>
    <row r="54" spans="1:8" s="74" customFormat="1" ht="30" customHeight="1" x14ac:dyDescent="0.25">
      <c r="A54" s="59" t="s">
        <v>36</v>
      </c>
      <c r="B54" s="13" t="s">
        <v>47</v>
      </c>
      <c r="C54" s="2" t="s">
        <v>142</v>
      </c>
      <c r="D54" s="12" t="s">
        <v>30</v>
      </c>
      <c r="E54" s="64">
        <v>527</v>
      </c>
      <c r="F54" s="55">
        <v>29.26</v>
      </c>
      <c r="G54" s="20">
        <f t="shared" si="5"/>
        <v>15420.02</v>
      </c>
      <c r="H54" s="172"/>
    </row>
    <row r="55" spans="1:8" s="74" customFormat="1" ht="30" customHeight="1" x14ac:dyDescent="0.25">
      <c r="A55" s="59" t="s">
        <v>36</v>
      </c>
      <c r="B55" s="13" t="s">
        <v>48</v>
      </c>
      <c r="C55" s="2" t="s">
        <v>143</v>
      </c>
      <c r="D55" s="12" t="s">
        <v>30</v>
      </c>
      <c r="E55" s="64">
        <v>130</v>
      </c>
      <c r="F55" s="55">
        <v>40.97</v>
      </c>
      <c r="G55" s="20">
        <f t="shared" si="5"/>
        <v>5326.1</v>
      </c>
      <c r="H55" s="172"/>
    </row>
    <row r="56" spans="1:8" s="74" customFormat="1" ht="30" customHeight="1" x14ac:dyDescent="0.25">
      <c r="A56" s="59" t="s">
        <v>36</v>
      </c>
      <c r="B56" s="13" t="s">
        <v>49</v>
      </c>
      <c r="C56" s="2" t="s">
        <v>144</v>
      </c>
      <c r="D56" s="12" t="s">
        <v>30</v>
      </c>
      <c r="E56" s="64">
        <v>118</v>
      </c>
      <c r="F56" s="55">
        <v>40.97</v>
      </c>
      <c r="G56" s="20">
        <f t="shared" si="5"/>
        <v>4834.46</v>
      </c>
      <c r="H56" s="172"/>
    </row>
    <row r="57" spans="1:8" s="74" customFormat="1" ht="30" customHeight="1" x14ac:dyDescent="0.25">
      <c r="A57" s="59" t="s">
        <v>36</v>
      </c>
      <c r="B57" s="13" t="s">
        <v>50</v>
      </c>
      <c r="C57" s="2" t="s">
        <v>145</v>
      </c>
      <c r="D57" s="12" t="s">
        <v>18</v>
      </c>
      <c r="E57" s="64">
        <v>289</v>
      </c>
      <c r="F57" s="55">
        <v>21.91</v>
      </c>
      <c r="G57" s="20">
        <f t="shared" si="5"/>
        <v>6331.99</v>
      </c>
      <c r="H57" s="172"/>
    </row>
    <row r="58" spans="1:8" s="74" customFormat="1" ht="30" customHeight="1" x14ac:dyDescent="0.25">
      <c r="A58" s="59" t="s">
        <v>36</v>
      </c>
      <c r="B58" s="13" t="s">
        <v>51</v>
      </c>
      <c r="C58" s="2" t="s">
        <v>146</v>
      </c>
      <c r="D58" s="12" t="s">
        <v>18</v>
      </c>
      <c r="E58" s="64">
        <v>150</v>
      </c>
      <c r="F58" s="55">
        <v>21.91</v>
      </c>
      <c r="G58" s="20">
        <f t="shared" si="5"/>
        <v>3286.5</v>
      </c>
      <c r="H58" s="172"/>
    </row>
    <row r="59" spans="1:8" s="74" customFormat="1" ht="30" customHeight="1" x14ac:dyDescent="0.25">
      <c r="A59" s="59" t="s">
        <v>36</v>
      </c>
      <c r="B59" s="13" t="s">
        <v>52</v>
      </c>
      <c r="C59" s="2" t="s">
        <v>147</v>
      </c>
      <c r="D59" s="12" t="s">
        <v>18</v>
      </c>
      <c r="E59" s="64">
        <v>6778</v>
      </c>
      <c r="F59" s="55">
        <v>3.52</v>
      </c>
      <c r="G59" s="20">
        <f t="shared" si="5"/>
        <v>23858.560000000001</v>
      </c>
      <c r="H59" s="172"/>
    </row>
    <row r="60" spans="1:8" s="74" customFormat="1" ht="30" customHeight="1" x14ac:dyDescent="0.25">
      <c r="A60" s="59" t="s">
        <v>36</v>
      </c>
      <c r="B60" s="13" t="s">
        <v>172</v>
      </c>
      <c r="C60" s="2" t="s">
        <v>148</v>
      </c>
      <c r="D60" s="12" t="s">
        <v>18</v>
      </c>
      <c r="E60" s="64">
        <v>6483</v>
      </c>
      <c r="F60" s="55">
        <v>25.59</v>
      </c>
      <c r="G60" s="20">
        <f t="shared" si="5"/>
        <v>165899.97</v>
      </c>
      <c r="H60" s="172"/>
    </row>
    <row r="61" spans="1:8" s="74" customFormat="1" ht="30" customHeight="1" x14ac:dyDescent="0.25">
      <c r="A61" s="59" t="s">
        <v>36</v>
      </c>
      <c r="B61" s="13" t="s">
        <v>173</v>
      </c>
      <c r="C61" s="2" t="s">
        <v>149</v>
      </c>
      <c r="D61" s="12" t="s">
        <v>18</v>
      </c>
      <c r="E61" s="64">
        <v>795</v>
      </c>
      <c r="F61" s="55">
        <v>28.72</v>
      </c>
      <c r="G61" s="20">
        <f t="shared" si="5"/>
        <v>22832.400000000001</v>
      </c>
      <c r="H61" s="172"/>
    </row>
    <row r="62" spans="1:8" s="74" customFormat="1" ht="30" customHeight="1" x14ac:dyDescent="0.25">
      <c r="A62" s="59" t="s">
        <v>36</v>
      </c>
      <c r="B62" s="13" t="s">
        <v>174</v>
      </c>
      <c r="C62" s="2" t="s">
        <v>150</v>
      </c>
      <c r="D62" s="12" t="s">
        <v>18</v>
      </c>
      <c r="E62" s="64">
        <v>292</v>
      </c>
      <c r="F62" s="55">
        <v>33.409999999999997</v>
      </c>
      <c r="G62" s="20">
        <f t="shared" si="5"/>
        <v>9755.7199999999993</v>
      </c>
      <c r="H62" s="172"/>
    </row>
    <row r="63" spans="1:8" s="74" customFormat="1" ht="30" customHeight="1" x14ac:dyDescent="0.25">
      <c r="A63" s="59" t="s">
        <v>36</v>
      </c>
      <c r="B63" s="13" t="s">
        <v>175</v>
      </c>
      <c r="C63" s="2" t="s">
        <v>151</v>
      </c>
      <c r="D63" s="12" t="s">
        <v>18</v>
      </c>
      <c r="E63" s="64">
        <v>81</v>
      </c>
      <c r="F63" s="55">
        <v>169.51</v>
      </c>
      <c r="G63" s="20">
        <f t="shared" si="5"/>
        <v>13730.31</v>
      </c>
      <c r="H63" s="172"/>
    </row>
    <row r="64" spans="1:8" s="74" customFormat="1" ht="30" customHeight="1" x14ac:dyDescent="0.25">
      <c r="A64" s="59" t="s">
        <v>36</v>
      </c>
      <c r="B64" s="13" t="s">
        <v>176</v>
      </c>
      <c r="C64" s="2" t="s">
        <v>152</v>
      </c>
      <c r="D64" s="12" t="s">
        <v>18</v>
      </c>
      <c r="E64" s="64">
        <v>141.30000000000001</v>
      </c>
      <c r="F64" s="55">
        <v>56.85</v>
      </c>
      <c r="G64" s="20">
        <f t="shared" si="5"/>
        <v>8032.91</v>
      </c>
      <c r="H64" s="172"/>
    </row>
    <row r="65" spans="1:8" s="74" customFormat="1" ht="30" customHeight="1" x14ac:dyDescent="0.25">
      <c r="A65" s="59" t="s">
        <v>36</v>
      </c>
      <c r="B65" s="13" t="s">
        <v>177</v>
      </c>
      <c r="C65" s="2" t="s">
        <v>153</v>
      </c>
      <c r="D65" s="12" t="s">
        <v>18</v>
      </c>
      <c r="E65" s="64">
        <v>54</v>
      </c>
      <c r="F65" s="55">
        <v>56.85</v>
      </c>
      <c r="G65" s="20">
        <f t="shared" si="5"/>
        <v>3069.9</v>
      </c>
      <c r="H65" s="172"/>
    </row>
    <row r="66" spans="1:8" s="74" customFormat="1" ht="30" customHeight="1" x14ac:dyDescent="0.25">
      <c r="A66" s="59" t="s">
        <v>36</v>
      </c>
      <c r="B66" s="13" t="s">
        <v>178</v>
      </c>
      <c r="C66" s="2" t="s">
        <v>154</v>
      </c>
      <c r="D66" s="12" t="s">
        <v>18</v>
      </c>
      <c r="E66" s="64">
        <v>19</v>
      </c>
      <c r="F66" s="55">
        <v>128.25</v>
      </c>
      <c r="G66" s="20">
        <f t="shared" si="5"/>
        <v>2436.75</v>
      </c>
      <c r="H66" s="172"/>
    </row>
    <row r="67" spans="1:8" s="74" customFormat="1" ht="30" customHeight="1" x14ac:dyDescent="0.25">
      <c r="A67" s="59" t="s">
        <v>36</v>
      </c>
      <c r="B67" s="13" t="s">
        <v>179</v>
      </c>
      <c r="C67" s="2" t="s">
        <v>155</v>
      </c>
      <c r="D67" s="12" t="s">
        <v>18</v>
      </c>
      <c r="E67" s="64">
        <v>40</v>
      </c>
      <c r="F67" s="55">
        <v>28.71</v>
      </c>
      <c r="G67" s="20">
        <f t="shared" si="5"/>
        <v>1148.4000000000001</v>
      </c>
      <c r="H67" s="172"/>
    </row>
    <row r="68" spans="1:8" s="74" customFormat="1" ht="30" customHeight="1" x14ac:dyDescent="0.25">
      <c r="A68" s="59" t="s">
        <v>36</v>
      </c>
      <c r="B68" s="13" t="s">
        <v>180</v>
      </c>
      <c r="C68" s="2" t="s">
        <v>156</v>
      </c>
      <c r="D68" s="12" t="s">
        <v>22</v>
      </c>
      <c r="E68" s="64">
        <v>3559</v>
      </c>
      <c r="F68" s="55">
        <v>50.59</v>
      </c>
      <c r="G68" s="20">
        <f t="shared" si="5"/>
        <v>180049.81</v>
      </c>
      <c r="H68" s="172"/>
    </row>
    <row r="69" spans="1:8" s="74" customFormat="1" ht="30" customHeight="1" x14ac:dyDescent="0.25">
      <c r="A69" s="59" t="s">
        <v>36</v>
      </c>
      <c r="B69" s="13" t="s">
        <v>181</v>
      </c>
      <c r="C69" s="2" t="s">
        <v>157</v>
      </c>
      <c r="D69" s="12" t="s">
        <v>22</v>
      </c>
      <c r="E69" s="64">
        <v>593</v>
      </c>
      <c r="F69" s="55">
        <v>42.57</v>
      </c>
      <c r="G69" s="20">
        <f t="shared" si="5"/>
        <v>25244.01</v>
      </c>
      <c r="H69" s="172"/>
    </row>
    <row r="70" spans="1:8" s="74" customFormat="1" ht="30" customHeight="1" x14ac:dyDescent="0.25">
      <c r="A70" s="59" t="s">
        <v>36</v>
      </c>
      <c r="B70" s="13" t="s">
        <v>182</v>
      </c>
      <c r="C70" s="2" t="s">
        <v>158</v>
      </c>
      <c r="D70" s="12" t="s">
        <v>22</v>
      </c>
      <c r="E70" s="64">
        <v>3937</v>
      </c>
      <c r="F70" s="55">
        <v>16.45</v>
      </c>
      <c r="G70" s="20">
        <f t="shared" si="5"/>
        <v>64763.65</v>
      </c>
      <c r="H70" s="172"/>
    </row>
    <row r="71" spans="1:8" s="74" customFormat="1" ht="30" customHeight="1" x14ac:dyDescent="0.25">
      <c r="A71" s="59" t="s">
        <v>36</v>
      </c>
      <c r="B71" s="13" t="s">
        <v>183</v>
      </c>
      <c r="C71" s="2" t="s">
        <v>159</v>
      </c>
      <c r="D71" s="12" t="s">
        <v>22</v>
      </c>
      <c r="E71" s="64">
        <v>148</v>
      </c>
      <c r="F71" s="55">
        <v>85.11</v>
      </c>
      <c r="G71" s="20">
        <f t="shared" si="5"/>
        <v>12596.28</v>
      </c>
      <c r="H71" s="172"/>
    </row>
    <row r="72" spans="1:8" s="74" customFormat="1" ht="30" customHeight="1" x14ac:dyDescent="0.25">
      <c r="A72" s="59" t="s">
        <v>36</v>
      </c>
      <c r="B72" s="13" t="s">
        <v>184</v>
      </c>
      <c r="C72" s="2" t="s">
        <v>160</v>
      </c>
      <c r="D72" s="12" t="s">
        <v>18</v>
      </c>
      <c r="E72" s="64">
        <v>517</v>
      </c>
      <c r="F72" s="55">
        <v>23.68</v>
      </c>
      <c r="G72" s="20">
        <f t="shared" si="5"/>
        <v>12242.56</v>
      </c>
      <c r="H72" s="172"/>
    </row>
    <row r="73" spans="1:8" s="74" customFormat="1" ht="30" customHeight="1" x14ac:dyDescent="0.25">
      <c r="A73" s="59" t="s">
        <v>36</v>
      </c>
      <c r="B73" s="13" t="s">
        <v>185</v>
      </c>
      <c r="C73" s="2" t="s">
        <v>161</v>
      </c>
      <c r="D73" s="12" t="s">
        <v>18</v>
      </c>
      <c r="E73" s="64">
        <v>1573</v>
      </c>
      <c r="F73" s="55">
        <v>21.04</v>
      </c>
      <c r="G73" s="20">
        <f t="shared" si="5"/>
        <v>33095.919999999998</v>
      </c>
      <c r="H73" s="172"/>
    </row>
    <row r="74" spans="1:8" s="74" customFormat="1" ht="30" customHeight="1" x14ac:dyDescent="0.25">
      <c r="A74" s="59" t="s">
        <v>36</v>
      </c>
      <c r="B74" s="13" t="s">
        <v>186</v>
      </c>
      <c r="C74" s="2" t="s">
        <v>162</v>
      </c>
      <c r="D74" s="12" t="s">
        <v>18</v>
      </c>
      <c r="E74" s="64">
        <v>289</v>
      </c>
      <c r="F74" s="55">
        <v>15.82</v>
      </c>
      <c r="G74" s="20">
        <f t="shared" si="5"/>
        <v>4571.9799999999996</v>
      </c>
      <c r="H74" s="172"/>
    </row>
    <row r="75" spans="1:8" s="74" customFormat="1" ht="30" customHeight="1" x14ac:dyDescent="0.25">
      <c r="A75" s="59" t="s">
        <v>36</v>
      </c>
      <c r="B75" s="13" t="s">
        <v>187</v>
      </c>
      <c r="C75" s="2" t="s">
        <v>163</v>
      </c>
      <c r="D75" s="12" t="s">
        <v>18</v>
      </c>
      <c r="E75" s="64">
        <v>2379</v>
      </c>
      <c r="F75" s="55">
        <v>0.78</v>
      </c>
      <c r="G75" s="20">
        <f t="shared" si="5"/>
        <v>1855.62</v>
      </c>
      <c r="H75" s="172"/>
    </row>
    <row r="76" spans="1:8" s="74" customFormat="1" ht="30" customHeight="1" x14ac:dyDescent="0.25">
      <c r="A76" s="59" t="s">
        <v>36</v>
      </c>
      <c r="B76" s="13" t="s">
        <v>188</v>
      </c>
      <c r="C76" s="2" t="s">
        <v>164</v>
      </c>
      <c r="D76" s="12" t="s">
        <v>18</v>
      </c>
      <c r="E76" s="64">
        <v>289</v>
      </c>
      <c r="F76" s="55">
        <v>14.25</v>
      </c>
      <c r="G76" s="20">
        <f t="shared" si="5"/>
        <v>4118.25</v>
      </c>
      <c r="H76" s="172"/>
    </row>
    <row r="77" spans="1:8" s="74" customFormat="1" ht="30" customHeight="1" x14ac:dyDescent="0.25">
      <c r="A77" s="59" t="s">
        <v>36</v>
      </c>
      <c r="B77" s="13" t="s">
        <v>189</v>
      </c>
      <c r="C77" s="2" t="s">
        <v>165</v>
      </c>
      <c r="D77" s="12" t="s">
        <v>18</v>
      </c>
      <c r="E77" s="64">
        <v>2152</v>
      </c>
      <c r="F77" s="55">
        <v>16.940000000000001</v>
      </c>
      <c r="G77" s="20">
        <f t="shared" si="5"/>
        <v>36454.879999999997</v>
      </c>
      <c r="H77" s="172"/>
    </row>
    <row r="78" spans="1:8" s="74" customFormat="1" ht="30" customHeight="1" x14ac:dyDescent="0.25">
      <c r="A78" s="59" t="s">
        <v>36</v>
      </c>
      <c r="B78" s="13" t="s">
        <v>190</v>
      </c>
      <c r="C78" s="2" t="s">
        <v>166</v>
      </c>
      <c r="D78" s="12" t="s">
        <v>22</v>
      </c>
      <c r="E78" s="64">
        <v>3598</v>
      </c>
      <c r="F78" s="55">
        <v>1.33</v>
      </c>
      <c r="G78" s="20">
        <f t="shared" si="5"/>
        <v>4785.34</v>
      </c>
      <c r="H78" s="172"/>
    </row>
    <row r="79" spans="1:8" s="74" customFormat="1" ht="30" customHeight="1" x14ac:dyDescent="0.25">
      <c r="A79" s="59" t="s">
        <v>36</v>
      </c>
      <c r="B79" s="13" t="s">
        <v>191</v>
      </c>
      <c r="C79" s="2" t="s">
        <v>167</v>
      </c>
      <c r="D79" s="12" t="s">
        <v>22</v>
      </c>
      <c r="E79" s="147">
        <v>3465</v>
      </c>
      <c r="F79" s="55">
        <v>2.97</v>
      </c>
      <c r="G79" s="20">
        <f t="shared" si="5"/>
        <v>10291.049999999999</v>
      </c>
      <c r="H79" s="172"/>
    </row>
    <row r="80" spans="1:8" s="74" customFormat="1" ht="30" customHeight="1" x14ac:dyDescent="0.25">
      <c r="A80" s="150" t="s">
        <v>36</v>
      </c>
      <c r="B80" s="151" t="s">
        <v>192</v>
      </c>
      <c r="C80" s="148" t="s">
        <v>550</v>
      </c>
      <c r="D80" s="149" t="s">
        <v>30</v>
      </c>
      <c r="E80" s="147">
        <v>37.92</v>
      </c>
      <c r="F80" s="55">
        <v>45.88</v>
      </c>
      <c r="G80" s="20">
        <f t="shared" si="5"/>
        <v>1739.77</v>
      </c>
      <c r="H80" s="172"/>
    </row>
    <row r="81" spans="1:8" s="74" customFormat="1" ht="30" customHeight="1" x14ac:dyDescent="0.25">
      <c r="A81" s="59" t="s">
        <v>36</v>
      </c>
      <c r="B81" s="13" t="s">
        <v>193</v>
      </c>
      <c r="C81" s="148" t="s">
        <v>551</v>
      </c>
      <c r="D81" s="12" t="s">
        <v>30</v>
      </c>
      <c r="E81" s="64">
        <v>18.96</v>
      </c>
      <c r="F81" s="55">
        <v>291.67</v>
      </c>
      <c r="G81" s="20">
        <f t="shared" si="5"/>
        <v>5530.06</v>
      </c>
      <c r="H81" s="172"/>
    </row>
    <row r="82" spans="1:8" s="74" customFormat="1" ht="30" customHeight="1" x14ac:dyDescent="0.25">
      <c r="A82" s="59" t="s">
        <v>36</v>
      </c>
      <c r="B82" s="13" t="s">
        <v>194</v>
      </c>
      <c r="C82" s="2" t="s">
        <v>168</v>
      </c>
      <c r="D82" s="12" t="s">
        <v>22</v>
      </c>
      <c r="E82" s="147">
        <v>316</v>
      </c>
      <c r="F82" s="55">
        <v>32.54</v>
      </c>
      <c r="G82" s="20">
        <f t="shared" si="5"/>
        <v>10282.64</v>
      </c>
      <c r="H82" s="172"/>
    </row>
    <row r="83" spans="1:8" s="74" customFormat="1" ht="30" customHeight="1" x14ac:dyDescent="0.25">
      <c r="A83" s="59" t="s">
        <v>36</v>
      </c>
      <c r="B83" s="13" t="s">
        <v>195</v>
      </c>
      <c r="C83" s="2" t="s">
        <v>169</v>
      </c>
      <c r="D83" s="12" t="s">
        <v>18</v>
      </c>
      <c r="E83" s="64">
        <v>21</v>
      </c>
      <c r="F83" s="55">
        <v>24.55</v>
      </c>
      <c r="G83" s="20">
        <f t="shared" si="5"/>
        <v>515.54999999999995</v>
      </c>
      <c r="H83" s="172"/>
    </row>
    <row r="84" spans="1:8" s="74" customFormat="1" ht="30" customHeight="1" x14ac:dyDescent="0.25">
      <c r="A84" s="59" t="s">
        <v>36</v>
      </c>
      <c r="B84" s="13" t="s">
        <v>196</v>
      </c>
      <c r="C84" s="2" t="s">
        <v>170</v>
      </c>
      <c r="D84" s="12" t="s">
        <v>22</v>
      </c>
      <c r="E84" s="64">
        <v>218</v>
      </c>
      <c r="F84" s="55">
        <v>46.2</v>
      </c>
      <c r="G84" s="20">
        <f t="shared" si="5"/>
        <v>10071.6</v>
      </c>
      <c r="H84" s="172"/>
    </row>
    <row r="85" spans="1:8" s="74" customFormat="1" ht="30" customHeight="1" x14ac:dyDescent="0.25">
      <c r="A85" s="59" t="s">
        <v>36</v>
      </c>
      <c r="B85" s="13" t="s">
        <v>197</v>
      </c>
      <c r="C85" s="2" t="s">
        <v>538</v>
      </c>
      <c r="D85" s="12" t="s">
        <v>30</v>
      </c>
      <c r="E85" s="64">
        <v>3</v>
      </c>
      <c r="F85" s="55">
        <v>1489.39</v>
      </c>
      <c r="G85" s="20">
        <f t="shared" si="5"/>
        <v>4468.17</v>
      </c>
      <c r="H85" s="172"/>
    </row>
    <row r="86" spans="1:8" s="74" customFormat="1" ht="30" customHeight="1" x14ac:dyDescent="0.25">
      <c r="A86" s="59" t="s">
        <v>36</v>
      </c>
      <c r="B86" s="13" t="s">
        <v>198</v>
      </c>
      <c r="C86" s="2" t="s">
        <v>171</v>
      </c>
      <c r="D86" s="12" t="s">
        <v>18</v>
      </c>
      <c r="E86" s="64">
        <v>1600</v>
      </c>
      <c r="F86" s="55">
        <v>10.44</v>
      </c>
      <c r="G86" s="20">
        <f t="shared" si="5"/>
        <v>16704</v>
      </c>
      <c r="H86" s="172"/>
    </row>
    <row r="87" spans="1:8" s="74" customFormat="1" ht="30" customHeight="1" thickBot="1" x14ac:dyDescent="0.3">
      <c r="A87" s="60" t="s">
        <v>36</v>
      </c>
      <c r="B87" s="21" t="s">
        <v>549</v>
      </c>
      <c r="C87" s="22" t="s">
        <v>542</v>
      </c>
      <c r="D87" s="23" t="s">
        <v>18</v>
      </c>
      <c r="E87" s="70">
        <v>1600</v>
      </c>
      <c r="F87" s="57">
        <v>3.33</v>
      </c>
      <c r="G87" s="24">
        <f t="shared" si="5"/>
        <v>5328</v>
      </c>
      <c r="H87" s="172"/>
    </row>
    <row r="88" spans="1:8" s="6" customFormat="1" ht="30" customHeight="1" x14ac:dyDescent="0.25">
      <c r="A88" s="61" t="s">
        <v>53</v>
      </c>
      <c r="B88" s="49" t="s">
        <v>37</v>
      </c>
      <c r="C88" s="53" t="s">
        <v>133</v>
      </c>
      <c r="D88" s="52" t="s">
        <v>30</v>
      </c>
      <c r="E88" s="71">
        <v>1893</v>
      </c>
      <c r="F88" s="83"/>
      <c r="G88" s="51">
        <f t="shared" si="5"/>
        <v>0</v>
      </c>
      <c r="H88" s="172"/>
    </row>
    <row r="89" spans="1:8" s="6" customFormat="1" ht="30" customHeight="1" x14ac:dyDescent="0.25">
      <c r="A89" s="59" t="s">
        <v>53</v>
      </c>
      <c r="B89" s="13" t="s">
        <v>39</v>
      </c>
      <c r="C89" s="2" t="s">
        <v>134</v>
      </c>
      <c r="D89" s="12" t="s">
        <v>30</v>
      </c>
      <c r="E89" s="64">
        <v>129</v>
      </c>
      <c r="F89" s="82"/>
      <c r="G89" s="20">
        <f t="shared" ref="G89:G90" si="6">ROUND((E89*F89),2)</f>
        <v>0</v>
      </c>
      <c r="H89" s="172"/>
    </row>
    <row r="90" spans="1:8" s="6" customFormat="1" ht="30" customHeight="1" x14ac:dyDescent="0.25">
      <c r="A90" s="59" t="s">
        <v>53</v>
      </c>
      <c r="B90" s="13" t="s">
        <v>40</v>
      </c>
      <c r="C90" s="2" t="s">
        <v>135</v>
      </c>
      <c r="D90" s="12" t="s">
        <v>30</v>
      </c>
      <c r="E90" s="64">
        <v>367</v>
      </c>
      <c r="F90" s="82"/>
      <c r="G90" s="20">
        <f t="shared" si="6"/>
        <v>0</v>
      </c>
      <c r="H90" s="172"/>
    </row>
    <row r="91" spans="1:8" s="6" customFormat="1" ht="30" customHeight="1" x14ac:dyDescent="0.25">
      <c r="A91" s="59" t="s">
        <v>53</v>
      </c>
      <c r="B91" s="13" t="s">
        <v>41</v>
      </c>
      <c r="C91" s="2" t="s">
        <v>136</v>
      </c>
      <c r="D91" s="12" t="s">
        <v>30</v>
      </c>
      <c r="E91" s="64">
        <v>60</v>
      </c>
      <c r="F91" s="82"/>
      <c r="G91" s="20">
        <f>ROUND((E91*F91),2)</f>
        <v>0</v>
      </c>
      <c r="H91" s="172"/>
    </row>
    <row r="92" spans="1:8" s="6" customFormat="1" ht="30" customHeight="1" x14ac:dyDescent="0.25">
      <c r="A92" s="59" t="s">
        <v>53</v>
      </c>
      <c r="B92" s="13" t="s">
        <v>42</v>
      </c>
      <c r="C92" s="2" t="s">
        <v>137</v>
      </c>
      <c r="D92" s="12" t="s">
        <v>30</v>
      </c>
      <c r="E92" s="64">
        <v>68</v>
      </c>
      <c r="F92" s="82"/>
      <c r="G92" s="20">
        <f>ROUND((E92*F92),2)</f>
        <v>0</v>
      </c>
      <c r="H92" s="172"/>
    </row>
    <row r="93" spans="1:8" s="6" customFormat="1" ht="30" customHeight="1" x14ac:dyDescent="0.25">
      <c r="A93" s="59" t="s">
        <v>53</v>
      </c>
      <c r="B93" s="13" t="s">
        <v>43</v>
      </c>
      <c r="C93" s="2" t="s">
        <v>138</v>
      </c>
      <c r="D93" s="12" t="s">
        <v>18</v>
      </c>
      <c r="E93" s="64">
        <v>100</v>
      </c>
      <c r="F93" s="82"/>
      <c r="G93" s="20">
        <f>ROUND((E93*F93),2)</f>
        <v>0</v>
      </c>
      <c r="H93" s="172"/>
    </row>
    <row r="94" spans="1:8" s="6" customFormat="1" ht="30" customHeight="1" x14ac:dyDescent="0.25">
      <c r="A94" s="59" t="s">
        <v>53</v>
      </c>
      <c r="B94" s="13" t="s">
        <v>44</v>
      </c>
      <c r="C94" s="2" t="s">
        <v>139</v>
      </c>
      <c r="D94" s="12" t="s">
        <v>18</v>
      </c>
      <c r="E94" s="64">
        <v>6678</v>
      </c>
      <c r="F94" s="82"/>
      <c r="G94" s="20">
        <f t="shared" ref="G94:G96" si="7">ROUND((E94*F94),2)</f>
        <v>0</v>
      </c>
      <c r="H94" s="172"/>
    </row>
    <row r="95" spans="1:8" s="6" customFormat="1" ht="30" customHeight="1" x14ac:dyDescent="0.25">
      <c r="A95" s="59" t="s">
        <v>53</v>
      </c>
      <c r="B95" s="13" t="s">
        <v>45</v>
      </c>
      <c r="C95" s="2" t="s">
        <v>140</v>
      </c>
      <c r="D95" s="12" t="s">
        <v>18</v>
      </c>
      <c r="E95" s="64">
        <v>1087</v>
      </c>
      <c r="F95" s="82"/>
      <c r="G95" s="20">
        <f t="shared" si="7"/>
        <v>0</v>
      </c>
      <c r="H95" s="172"/>
    </row>
    <row r="96" spans="1:8" s="6" customFormat="1" ht="30" customHeight="1" x14ac:dyDescent="0.25">
      <c r="A96" s="59" t="s">
        <v>53</v>
      </c>
      <c r="B96" s="13" t="s">
        <v>46</v>
      </c>
      <c r="C96" s="2" t="s">
        <v>141</v>
      </c>
      <c r="D96" s="12" t="s">
        <v>18</v>
      </c>
      <c r="E96" s="64">
        <v>413</v>
      </c>
      <c r="F96" s="55"/>
      <c r="G96" s="20">
        <f t="shared" si="7"/>
        <v>0</v>
      </c>
      <c r="H96" s="79"/>
    </row>
    <row r="97" spans="1:8" s="6" customFormat="1" ht="30" customHeight="1" x14ac:dyDescent="0.25">
      <c r="A97" s="59" t="s">
        <v>53</v>
      </c>
      <c r="B97" s="13" t="s">
        <v>47</v>
      </c>
      <c r="C97" s="2" t="s">
        <v>142</v>
      </c>
      <c r="D97" s="12" t="s">
        <v>30</v>
      </c>
      <c r="E97" s="64">
        <v>527</v>
      </c>
      <c r="F97" s="55"/>
      <c r="G97" s="20">
        <f t="shared" ref="G97:G130" si="8">ROUND((E97*F97),2)</f>
        <v>0</v>
      </c>
      <c r="H97" s="79"/>
    </row>
    <row r="98" spans="1:8" s="6" customFormat="1" ht="30" customHeight="1" x14ac:dyDescent="0.25">
      <c r="A98" s="59" t="s">
        <v>53</v>
      </c>
      <c r="B98" s="13" t="s">
        <v>48</v>
      </c>
      <c r="C98" s="2" t="s">
        <v>143</v>
      </c>
      <c r="D98" s="12" t="s">
        <v>30</v>
      </c>
      <c r="E98" s="64">
        <v>130</v>
      </c>
      <c r="F98" s="55"/>
      <c r="G98" s="20">
        <f t="shared" si="8"/>
        <v>0</v>
      </c>
      <c r="H98" s="79"/>
    </row>
    <row r="99" spans="1:8" s="6" customFormat="1" ht="30" customHeight="1" x14ac:dyDescent="0.25">
      <c r="A99" s="59" t="s">
        <v>53</v>
      </c>
      <c r="B99" s="13" t="s">
        <v>49</v>
      </c>
      <c r="C99" s="2" t="s">
        <v>144</v>
      </c>
      <c r="D99" s="12" t="s">
        <v>30</v>
      </c>
      <c r="E99" s="64">
        <v>118</v>
      </c>
      <c r="F99" s="55"/>
      <c r="G99" s="20">
        <f t="shared" si="8"/>
        <v>0</v>
      </c>
      <c r="H99" s="79"/>
    </row>
    <row r="100" spans="1:8" s="6" customFormat="1" ht="30" customHeight="1" x14ac:dyDescent="0.25">
      <c r="A100" s="59" t="s">
        <v>53</v>
      </c>
      <c r="B100" s="13" t="s">
        <v>50</v>
      </c>
      <c r="C100" s="2" t="s">
        <v>145</v>
      </c>
      <c r="D100" s="12" t="s">
        <v>18</v>
      </c>
      <c r="E100" s="64">
        <v>289</v>
      </c>
      <c r="F100" s="55"/>
      <c r="G100" s="20">
        <f t="shared" si="8"/>
        <v>0</v>
      </c>
      <c r="H100" s="79"/>
    </row>
    <row r="101" spans="1:8" s="6" customFormat="1" ht="30" customHeight="1" x14ac:dyDescent="0.25">
      <c r="A101" s="59" t="s">
        <v>53</v>
      </c>
      <c r="B101" s="13" t="s">
        <v>51</v>
      </c>
      <c r="C101" s="2" t="s">
        <v>146</v>
      </c>
      <c r="D101" s="12" t="s">
        <v>18</v>
      </c>
      <c r="E101" s="64">
        <v>150</v>
      </c>
      <c r="F101" s="55"/>
      <c r="G101" s="20">
        <f t="shared" si="8"/>
        <v>0</v>
      </c>
      <c r="H101" s="79"/>
    </row>
    <row r="102" spans="1:8" s="6" customFormat="1" ht="30" customHeight="1" x14ac:dyDescent="0.25">
      <c r="A102" s="59" t="s">
        <v>53</v>
      </c>
      <c r="B102" s="13" t="s">
        <v>52</v>
      </c>
      <c r="C102" s="2" t="s">
        <v>147</v>
      </c>
      <c r="D102" s="12" t="s">
        <v>18</v>
      </c>
      <c r="E102" s="64">
        <v>6778</v>
      </c>
      <c r="F102" s="55"/>
      <c r="G102" s="20">
        <f t="shared" si="8"/>
        <v>0</v>
      </c>
      <c r="H102" s="79"/>
    </row>
    <row r="103" spans="1:8" s="6" customFormat="1" ht="30" customHeight="1" x14ac:dyDescent="0.25">
      <c r="A103" s="59" t="s">
        <v>53</v>
      </c>
      <c r="B103" s="13" t="s">
        <v>172</v>
      </c>
      <c r="C103" s="2" t="s">
        <v>148</v>
      </c>
      <c r="D103" s="12" t="s">
        <v>18</v>
      </c>
      <c r="E103" s="64">
        <v>6483</v>
      </c>
      <c r="F103" s="55"/>
      <c r="G103" s="20">
        <f t="shared" si="8"/>
        <v>0</v>
      </c>
      <c r="H103" s="79"/>
    </row>
    <row r="104" spans="1:8" s="6" customFormat="1" ht="30" customHeight="1" x14ac:dyDescent="0.25">
      <c r="A104" s="59" t="s">
        <v>53</v>
      </c>
      <c r="B104" s="13" t="s">
        <v>173</v>
      </c>
      <c r="C104" s="2" t="s">
        <v>149</v>
      </c>
      <c r="D104" s="12" t="s">
        <v>18</v>
      </c>
      <c r="E104" s="64">
        <v>795</v>
      </c>
      <c r="F104" s="55"/>
      <c r="G104" s="20">
        <f t="shared" si="8"/>
        <v>0</v>
      </c>
      <c r="H104" s="79"/>
    </row>
    <row r="105" spans="1:8" s="6" customFormat="1" ht="30" customHeight="1" x14ac:dyDescent="0.25">
      <c r="A105" s="59" t="s">
        <v>53</v>
      </c>
      <c r="B105" s="13" t="s">
        <v>174</v>
      </c>
      <c r="C105" s="2" t="s">
        <v>150</v>
      </c>
      <c r="D105" s="12" t="s">
        <v>18</v>
      </c>
      <c r="E105" s="64">
        <v>292</v>
      </c>
      <c r="F105" s="55"/>
      <c r="G105" s="20">
        <f t="shared" si="8"/>
        <v>0</v>
      </c>
      <c r="H105" s="79"/>
    </row>
    <row r="106" spans="1:8" s="6" customFormat="1" ht="30" customHeight="1" x14ac:dyDescent="0.25">
      <c r="A106" s="59" t="s">
        <v>53</v>
      </c>
      <c r="B106" s="13" t="s">
        <v>175</v>
      </c>
      <c r="C106" s="2" t="s">
        <v>151</v>
      </c>
      <c r="D106" s="12" t="s">
        <v>18</v>
      </c>
      <c r="E106" s="64">
        <v>81</v>
      </c>
      <c r="F106" s="55"/>
      <c r="G106" s="20">
        <f t="shared" si="8"/>
        <v>0</v>
      </c>
      <c r="H106" s="79"/>
    </row>
    <row r="107" spans="1:8" s="6" customFormat="1" ht="30" customHeight="1" x14ac:dyDescent="0.25">
      <c r="A107" s="59" t="s">
        <v>53</v>
      </c>
      <c r="B107" s="13" t="s">
        <v>176</v>
      </c>
      <c r="C107" s="2" t="s">
        <v>152</v>
      </c>
      <c r="D107" s="12" t="s">
        <v>18</v>
      </c>
      <c r="E107" s="64">
        <v>141.30000000000001</v>
      </c>
      <c r="F107" s="55"/>
      <c r="G107" s="20">
        <f t="shared" si="8"/>
        <v>0</v>
      </c>
      <c r="H107" s="79"/>
    </row>
    <row r="108" spans="1:8" s="6" customFormat="1" ht="30" customHeight="1" x14ac:dyDescent="0.25">
      <c r="A108" s="59" t="s">
        <v>53</v>
      </c>
      <c r="B108" s="13" t="s">
        <v>177</v>
      </c>
      <c r="C108" s="2" t="s">
        <v>153</v>
      </c>
      <c r="D108" s="12" t="s">
        <v>18</v>
      </c>
      <c r="E108" s="64">
        <v>54</v>
      </c>
      <c r="F108" s="55"/>
      <c r="G108" s="20">
        <f t="shared" si="8"/>
        <v>0</v>
      </c>
      <c r="H108" s="79"/>
    </row>
    <row r="109" spans="1:8" s="6" customFormat="1" ht="30" customHeight="1" x14ac:dyDescent="0.25">
      <c r="A109" s="59" t="s">
        <v>53</v>
      </c>
      <c r="B109" s="13" t="s">
        <v>178</v>
      </c>
      <c r="C109" s="2" t="s">
        <v>154</v>
      </c>
      <c r="D109" s="12" t="s">
        <v>18</v>
      </c>
      <c r="E109" s="64">
        <v>19</v>
      </c>
      <c r="F109" s="55"/>
      <c r="G109" s="20">
        <f t="shared" si="8"/>
        <v>0</v>
      </c>
      <c r="H109" s="79"/>
    </row>
    <row r="110" spans="1:8" s="6" customFormat="1" ht="30" customHeight="1" x14ac:dyDescent="0.25">
      <c r="A110" s="59" t="s">
        <v>53</v>
      </c>
      <c r="B110" s="13" t="s">
        <v>179</v>
      </c>
      <c r="C110" s="2" t="s">
        <v>155</v>
      </c>
      <c r="D110" s="12" t="s">
        <v>18</v>
      </c>
      <c r="E110" s="64">
        <v>40</v>
      </c>
      <c r="F110" s="55"/>
      <c r="G110" s="20">
        <f t="shared" si="8"/>
        <v>0</v>
      </c>
      <c r="H110" s="79"/>
    </row>
    <row r="111" spans="1:8" s="6" customFormat="1" ht="30" customHeight="1" x14ac:dyDescent="0.25">
      <c r="A111" s="59" t="s">
        <v>53</v>
      </c>
      <c r="B111" s="13" t="s">
        <v>180</v>
      </c>
      <c r="C111" s="2" t="s">
        <v>156</v>
      </c>
      <c r="D111" s="12" t="s">
        <v>22</v>
      </c>
      <c r="E111" s="64">
        <v>3559</v>
      </c>
      <c r="F111" s="55"/>
      <c r="G111" s="20">
        <f t="shared" si="8"/>
        <v>0</v>
      </c>
      <c r="H111" s="79"/>
    </row>
    <row r="112" spans="1:8" s="6" customFormat="1" ht="30" customHeight="1" x14ac:dyDescent="0.25">
      <c r="A112" s="59" t="s">
        <v>53</v>
      </c>
      <c r="B112" s="13" t="s">
        <v>181</v>
      </c>
      <c r="C112" s="2" t="s">
        <v>157</v>
      </c>
      <c r="D112" s="12" t="s">
        <v>22</v>
      </c>
      <c r="E112" s="64">
        <v>593</v>
      </c>
      <c r="F112" s="55"/>
      <c r="G112" s="20">
        <f t="shared" si="8"/>
        <v>0</v>
      </c>
      <c r="H112" s="79"/>
    </row>
    <row r="113" spans="1:8" s="6" customFormat="1" ht="30" customHeight="1" x14ac:dyDescent="0.25">
      <c r="A113" s="59" t="s">
        <v>53</v>
      </c>
      <c r="B113" s="13" t="s">
        <v>182</v>
      </c>
      <c r="C113" s="2" t="s">
        <v>158</v>
      </c>
      <c r="D113" s="12" t="s">
        <v>22</v>
      </c>
      <c r="E113" s="64">
        <v>3937</v>
      </c>
      <c r="F113" s="55"/>
      <c r="G113" s="20">
        <f t="shared" si="8"/>
        <v>0</v>
      </c>
      <c r="H113" s="79"/>
    </row>
    <row r="114" spans="1:8" s="6" customFormat="1" ht="30" customHeight="1" x14ac:dyDescent="0.25">
      <c r="A114" s="59" t="s">
        <v>53</v>
      </c>
      <c r="B114" s="13" t="s">
        <v>183</v>
      </c>
      <c r="C114" s="2" t="s">
        <v>159</v>
      </c>
      <c r="D114" s="12" t="s">
        <v>22</v>
      </c>
      <c r="E114" s="64">
        <v>148</v>
      </c>
      <c r="F114" s="55"/>
      <c r="G114" s="20">
        <f t="shared" si="8"/>
        <v>0</v>
      </c>
      <c r="H114" s="79"/>
    </row>
    <row r="115" spans="1:8" s="6" customFormat="1" ht="30" customHeight="1" x14ac:dyDescent="0.25">
      <c r="A115" s="59" t="s">
        <v>53</v>
      </c>
      <c r="B115" s="13" t="s">
        <v>184</v>
      </c>
      <c r="C115" s="2" t="s">
        <v>160</v>
      </c>
      <c r="D115" s="12" t="s">
        <v>18</v>
      </c>
      <c r="E115" s="64">
        <v>517</v>
      </c>
      <c r="F115" s="55"/>
      <c r="G115" s="20">
        <f t="shared" si="8"/>
        <v>0</v>
      </c>
      <c r="H115" s="79"/>
    </row>
    <row r="116" spans="1:8" s="6" customFormat="1" ht="30" customHeight="1" x14ac:dyDescent="0.25">
      <c r="A116" s="59" t="s">
        <v>53</v>
      </c>
      <c r="B116" s="13" t="s">
        <v>185</v>
      </c>
      <c r="C116" s="2" t="s">
        <v>161</v>
      </c>
      <c r="D116" s="12" t="s">
        <v>18</v>
      </c>
      <c r="E116" s="64">
        <v>1573</v>
      </c>
      <c r="F116" s="55"/>
      <c r="G116" s="20">
        <f t="shared" si="8"/>
        <v>0</v>
      </c>
      <c r="H116" s="79"/>
    </row>
    <row r="117" spans="1:8" s="6" customFormat="1" ht="30" customHeight="1" x14ac:dyDescent="0.25">
      <c r="A117" s="59" t="s">
        <v>53</v>
      </c>
      <c r="B117" s="13" t="s">
        <v>186</v>
      </c>
      <c r="C117" s="2" t="s">
        <v>162</v>
      </c>
      <c r="D117" s="12" t="s">
        <v>18</v>
      </c>
      <c r="E117" s="64">
        <v>289</v>
      </c>
      <c r="F117" s="55"/>
      <c r="G117" s="20">
        <f t="shared" si="8"/>
        <v>0</v>
      </c>
      <c r="H117" s="79"/>
    </row>
    <row r="118" spans="1:8" s="6" customFormat="1" ht="30" customHeight="1" x14ac:dyDescent="0.25">
      <c r="A118" s="59" t="s">
        <v>53</v>
      </c>
      <c r="B118" s="13" t="s">
        <v>187</v>
      </c>
      <c r="C118" s="2" t="s">
        <v>163</v>
      </c>
      <c r="D118" s="12" t="s">
        <v>18</v>
      </c>
      <c r="E118" s="64">
        <v>2379</v>
      </c>
      <c r="F118" s="55"/>
      <c r="G118" s="20">
        <f t="shared" si="8"/>
        <v>0</v>
      </c>
      <c r="H118" s="79"/>
    </row>
    <row r="119" spans="1:8" s="6" customFormat="1" ht="30" customHeight="1" x14ac:dyDescent="0.25">
      <c r="A119" s="59" t="s">
        <v>53</v>
      </c>
      <c r="B119" s="13" t="s">
        <v>188</v>
      </c>
      <c r="C119" s="2" t="s">
        <v>164</v>
      </c>
      <c r="D119" s="12" t="s">
        <v>18</v>
      </c>
      <c r="E119" s="64">
        <v>289</v>
      </c>
      <c r="F119" s="55"/>
      <c r="G119" s="20">
        <f t="shared" si="8"/>
        <v>0</v>
      </c>
      <c r="H119" s="79"/>
    </row>
    <row r="120" spans="1:8" s="6" customFormat="1" ht="30" customHeight="1" x14ac:dyDescent="0.25">
      <c r="A120" s="59" t="s">
        <v>53</v>
      </c>
      <c r="B120" s="13" t="s">
        <v>189</v>
      </c>
      <c r="C120" s="2" t="s">
        <v>165</v>
      </c>
      <c r="D120" s="12" t="s">
        <v>18</v>
      </c>
      <c r="E120" s="64">
        <v>2152</v>
      </c>
      <c r="F120" s="55"/>
      <c r="G120" s="20">
        <f t="shared" si="8"/>
        <v>0</v>
      </c>
      <c r="H120" s="79"/>
    </row>
    <row r="121" spans="1:8" s="6" customFormat="1" ht="30" customHeight="1" x14ac:dyDescent="0.25">
      <c r="A121" s="59" t="s">
        <v>53</v>
      </c>
      <c r="B121" s="13" t="s">
        <v>190</v>
      </c>
      <c r="C121" s="2" t="s">
        <v>166</v>
      </c>
      <c r="D121" s="12" t="s">
        <v>22</v>
      </c>
      <c r="E121" s="64">
        <v>3598</v>
      </c>
      <c r="F121" s="55"/>
      <c r="G121" s="20">
        <f t="shared" si="8"/>
        <v>0</v>
      </c>
      <c r="H121" s="79"/>
    </row>
    <row r="122" spans="1:8" s="6" customFormat="1" ht="30" customHeight="1" x14ac:dyDescent="0.25">
      <c r="A122" s="59" t="s">
        <v>53</v>
      </c>
      <c r="B122" s="13" t="s">
        <v>191</v>
      </c>
      <c r="C122" s="2" t="s">
        <v>167</v>
      </c>
      <c r="D122" s="12" t="s">
        <v>22</v>
      </c>
      <c r="E122" s="147">
        <v>3465</v>
      </c>
      <c r="F122" s="55"/>
      <c r="G122" s="20">
        <f t="shared" si="8"/>
        <v>0</v>
      </c>
      <c r="H122" s="79"/>
    </row>
    <row r="123" spans="1:8" s="6" customFormat="1" ht="30" customHeight="1" x14ac:dyDescent="0.25">
      <c r="A123" s="59" t="s">
        <v>53</v>
      </c>
      <c r="B123" s="13" t="s">
        <v>192</v>
      </c>
      <c r="C123" s="148" t="s">
        <v>550</v>
      </c>
      <c r="D123" s="149" t="s">
        <v>30</v>
      </c>
      <c r="E123" s="147">
        <v>37.92</v>
      </c>
      <c r="F123" s="55"/>
      <c r="G123" s="20">
        <f t="shared" si="8"/>
        <v>0</v>
      </c>
      <c r="H123" s="79"/>
    </row>
    <row r="124" spans="1:8" s="6" customFormat="1" ht="30" customHeight="1" x14ac:dyDescent="0.25">
      <c r="A124" s="59" t="s">
        <v>53</v>
      </c>
      <c r="B124" s="13" t="s">
        <v>193</v>
      </c>
      <c r="C124" s="148" t="s">
        <v>551</v>
      </c>
      <c r="D124" s="12" t="s">
        <v>30</v>
      </c>
      <c r="E124" s="64">
        <v>18.96</v>
      </c>
      <c r="F124" s="55"/>
      <c r="G124" s="20">
        <f t="shared" si="8"/>
        <v>0</v>
      </c>
      <c r="H124" s="79"/>
    </row>
    <row r="125" spans="1:8" s="6" customFormat="1" ht="30" customHeight="1" x14ac:dyDescent="0.25">
      <c r="A125" s="59" t="s">
        <v>53</v>
      </c>
      <c r="B125" s="13" t="s">
        <v>194</v>
      </c>
      <c r="C125" s="2" t="s">
        <v>168</v>
      </c>
      <c r="D125" s="12" t="s">
        <v>22</v>
      </c>
      <c r="E125" s="147">
        <v>316</v>
      </c>
      <c r="F125" s="55"/>
      <c r="G125" s="20">
        <f t="shared" si="8"/>
        <v>0</v>
      </c>
      <c r="H125" s="79"/>
    </row>
    <row r="126" spans="1:8" s="6" customFormat="1" ht="30" customHeight="1" x14ac:dyDescent="0.25">
      <c r="A126" s="59" t="s">
        <v>53</v>
      </c>
      <c r="B126" s="13" t="s">
        <v>195</v>
      </c>
      <c r="C126" s="2" t="s">
        <v>169</v>
      </c>
      <c r="D126" s="12" t="s">
        <v>18</v>
      </c>
      <c r="E126" s="64">
        <v>21</v>
      </c>
      <c r="F126" s="55"/>
      <c r="G126" s="20">
        <f t="shared" si="8"/>
        <v>0</v>
      </c>
      <c r="H126" s="79"/>
    </row>
    <row r="127" spans="1:8" s="6" customFormat="1" ht="30" customHeight="1" x14ac:dyDescent="0.25">
      <c r="A127" s="59" t="s">
        <v>53</v>
      </c>
      <c r="B127" s="13" t="s">
        <v>196</v>
      </c>
      <c r="C127" s="2" t="s">
        <v>170</v>
      </c>
      <c r="D127" s="12" t="s">
        <v>22</v>
      </c>
      <c r="E127" s="64">
        <v>218</v>
      </c>
      <c r="F127" s="55"/>
      <c r="G127" s="20">
        <f t="shared" si="8"/>
        <v>0</v>
      </c>
      <c r="H127" s="79"/>
    </row>
    <row r="128" spans="1:8" s="6" customFormat="1" ht="30" customHeight="1" x14ac:dyDescent="0.25">
      <c r="A128" s="59" t="s">
        <v>53</v>
      </c>
      <c r="B128" s="13" t="s">
        <v>197</v>
      </c>
      <c r="C128" s="2" t="s">
        <v>538</v>
      </c>
      <c r="D128" s="12" t="s">
        <v>30</v>
      </c>
      <c r="E128" s="64">
        <v>3</v>
      </c>
      <c r="F128" s="55"/>
      <c r="G128" s="20">
        <f t="shared" si="8"/>
        <v>0</v>
      </c>
      <c r="H128" s="79"/>
    </row>
    <row r="129" spans="1:9" s="6" customFormat="1" ht="30" customHeight="1" thickBot="1" x14ac:dyDescent="0.3">
      <c r="A129" s="59" t="s">
        <v>53</v>
      </c>
      <c r="B129" s="13" t="s">
        <v>198</v>
      </c>
      <c r="C129" s="2" t="s">
        <v>171</v>
      </c>
      <c r="D129" s="12" t="s">
        <v>18</v>
      </c>
      <c r="E129" s="64">
        <v>1600</v>
      </c>
      <c r="F129" s="55"/>
      <c r="G129" s="20">
        <f t="shared" si="8"/>
        <v>0</v>
      </c>
      <c r="H129" s="79"/>
    </row>
    <row r="130" spans="1:9" s="5" customFormat="1" ht="30" customHeight="1" thickBot="1" x14ac:dyDescent="0.3">
      <c r="A130" s="60" t="s">
        <v>53</v>
      </c>
      <c r="B130" s="21" t="s">
        <v>549</v>
      </c>
      <c r="C130" s="22" t="s">
        <v>542</v>
      </c>
      <c r="D130" s="23" t="s">
        <v>18</v>
      </c>
      <c r="E130" s="70">
        <v>1600</v>
      </c>
      <c r="F130" s="57"/>
      <c r="G130" s="24">
        <f t="shared" si="8"/>
        <v>0</v>
      </c>
      <c r="H130" s="63" t="s">
        <v>54</v>
      </c>
      <c r="I130" s="31">
        <f>ROUND(SUM(G45:G130),2)</f>
        <v>991336.55</v>
      </c>
    </row>
    <row r="131" spans="1:9" s="5" customFormat="1" ht="15" customHeight="1" x14ac:dyDescent="0.25">
      <c r="A131" s="61" t="s">
        <v>199</v>
      </c>
      <c r="B131" s="49" t="s">
        <v>55</v>
      </c>
      <c r="C131" s="53" t="s">
        <v>200</v>
      </c>
      <c r="D131" s="52" t="s">
        <v>18</v>
      </c>
      <c r="E131" s="71">
        <v>5240</v>
      </c>
      <c r="F131" s="50">
        <v>2.91</v>
      </c>
      <c r="G131" s="51">
        <f t="shared" si="0"/>
        <v>15248.4</v>
      </c>
      <c r="H131" s="62"/>
    </row>
    <row r="132" spans="1:9" s="5" customFormat="1" ht="30" customHeight="1" x14ac:dyDescent="0.25">
      <c r="A132" s="59" t="s">
        <v>199</v>
      </c>
      <c r="B132" s="13" t="s">
        <v>56</v>
      </c>
      <c r="C132" s="2" t="s">
        <v>201</v>
      </c>
      <c r="D132" s="12" t="s">
        <v>12</v>
      </c>
      <c r="E132" s="64">
        <v>29</v>
      </c>
      <c r="F132" s="11">
        <v>98.7</v>
      </c>
      <c r="G132" s="20">
        <f t="shared" si="0"/>
        <v>2862.3</v>
      </c>
      <c r="H132" s="62"/>
    </row>
    <row r="133" spans="1:9" s="5" customFormat="1" ht="15" customHeight="1" x14ac:dyDescent="0.25">
      <c r="A133" s="59" t="s">
        <v>199</v>
      </c>
      <c r="B133" s="13" t="s">
        <v>57</v>
      </c>
      <c r="C133" s="2" t="s">
        <v>202</v>
      </c>
      <c r="D133" s="12" t="s">
        <v>12</v>
      </c>
      <c r="E133" s="64">
        <v>18</v>
      </c>
      <c r="F133" s="11">
        <v>126</v>
      </c>
      <c r="G133" s="20">
        <f t="shared" si="0"/>
        <v>2268</v>
      </c>
      <c r="H133" s="62"/>
    </row>
    <row r="134" spans="1:9" s="5" customFormat="1" ht="15" customHeight="1" x14ac:dyDescent="0.25">
      <c r="A134" s="59" t="s">
        <v>199</v>
      </c>
      <c r="B134" s="13" t="s">
        <v>58</v>
      </c>
      <c r="C134" s="2" t="s">
        <v>203</v>
      </c>
      <c r="D134" s="12" t="s">
        <v>12</v>
      </c>
      <c r="E134" s="64">
        <v>1</v>
      </c>
      <c r="F134" s="11">
        <v>204.75</v>
      </c>
      <c r="G134" s="20">
        <f t="shared" si="0"/>
        <v>204.75</v>
      </c>
      <c r="H134" s="62"/>
    </row>
    <row r="135" spans="1:9" s="5" customFormat="1" ht="15" customHeight="1" x14ac:dyDescent="0.25">
      <c r="A135" s="59" t="s">
        <v>199</v>
      </c>
      <c r="B135" s="13" t="s">
        <v>59</v>
      </c>
      <c r="C135" s="2" t="s">
        <v>204</v>
      </c>
      <c r="D135" s="12" t="s">
        <v>12</v>
      </c>
      <c r="E135" s="64">
        <v>109</v>
      </c>
      <c r="F135" s="11">
        <v>57.75</v>
      </c>
      <c r="G135" s="20">
        <f t="shared" si="0"/>
        <v>6294.75</v>
      </c>
      <c r="H135" s="62"/>
    </row>
    <row r="136" spans="1:9" s="5" customFormat="1" ht="15" customHeight="1" x14ac:dyDescent="0.25">
      <c r="A136" s="59" t="s">
        <v>199</v>
      </c>
      <c r="B136" s="13" t="s">
        <v>60</v>
      </c>
      <c r="C136" s="2" t="s">
        <v>205</v>
      </c>
      <c r="D136" s="12" t="s">
        <v>12</v>
      </c>
      <c r="E136" s="64">
        <v>1</v>
      </c>
      <c r="F136" s="11">
        <v>399</v>
      </c>
      <c r="G136" s="20">
        <f t="shared" si="0"/>
        <v>399</v>
      </c>
      <c r="H136" s="62"/>
    </row>
    <row r="137" spans="1:9" s="5" customFormat="1" ht="15" customHeight="1" x14ac:dyDescent="0.25">
      <c r="A137" s="59" t="s">
        <v>199</v>
      </c>
      <c r="B137" s="13" t="s">
        <v>61</v>
      </c>
      <c r="C137" s="2" t="s">
        <v>206</v>
      </c>
      <c r="D137" s="12" t="s">
        <v>12</v>
      </c>
      <c r="E137" s="64">
        <v>72</v>
      </c>
      <c r="F137" s="11">
        <v>58.8</v>
      </c>
      <c r="G137" s="20">
        <f t="shared" si="0"/>
        <v>4233.6000000000004</v>
      </c>
      <c r="H137" s="62"/>
    </row>
    <row r="138" spans="1:9" s="5" customFormat="1" ht="15" customHeight="1" x14ac:dyDescent="0.25">
      <c r="A138" s="59" t="s">
        <v>199</v>
      </c>
      <c r="B138" s="13" t="s">
        <v>62</v>
      </c>
      <c r="C138" s="2" t="s">
        <v>207</v>
      </c>
      <c r="D138" s="12" t="s">
        <v>12</v>
      </c>
      <c r="E138" s="64">
        <v>32</v>
      </c>
      <c r="F138" s="11">
        <v>50.4</v>
      </c>
      <c r="G138" s="20">
        <f t="shared" si="0"/>
        <v>1612.8</v>
      </c>
      <c r="H138" s="62"/>
    </row>
    <row r="139" spans="1:9" s="5" customFormat="1" ht="15" customHeight="1" x14ac:dyDescent="0.25">
      <c r="A139" s="59" t="s">
        <v>199</v>
      </c>
      <c r="B139" s="13" t="s">
        <v>63</v>
      </c>
      <c r="C139" s="2" t="s">
        <v>208</v>
      </c>
      <c r="D139" s="12" t="s">
        <v>12</v>
      </c>
      <c r="E139" s="64">
        <v>8</v>
      </c>
      <c r="F139" s="11">
        <v>399</v>
      </c>
      <c r="G139" s="20">
        <f t="shared" si="0"/>
        <v>3192</v>
      </c>
      <c r="H139" s="62"/>
    </row>
    <row r="140" spans="1:9" s="5" customFormat="1" ht="15" customHeight="1" x14ac:dyDescent="0.25">
      <c r="A140" s="59" t="s">
        <v>199</v>
      </c>
      <c r="B140" s="13" t="s">
        <v>220</v>
      </c>
      <c r="C140" s="2" t="s">
        <v>209</v>
      </c>
      <c r="D140" s="12" t="s">
        <v>22</v>
      </c>
      <c r="E140" s="64">
        <v>1390</v>
      </c>
      <c r="F140" s="11">
        <v>1.07</v>
      </c>
      <c r="G140" s="20">
        <f t="shared" si="0"/>
        <v>1487.3</v>
      </c>
      <c r="H140" s="62"/>
    </row>
    <row r="141" spans="1:9" s="5" customFormat="1" ht="15" customHeight="1" x14ac:dyDescent="0.25">
      <c r="A141" s="59" t="s">
        <v>199</v>
      </c>
      <c r="B141" s="13" t="s">
        <v>221</v>
      </c>
      <c r="C141" s="2" t="s">
        <v>210</v>
      </c>
      <c r="D141" s="12" t="s">
        <v>22</v>
      </c>
      <c r="E141" s="64">
        <v>2111</v>
      </c>
      <c r="F141" s="11">
        <v>2.14</v>
      </c>
      <c r="G141" s="20">
        <f t="shared" si="0"/>
        <v>4517.54</v>
      </c>
      <c r="H141" s="62"/>
    </row>
    <row r="142" spans="1:9" s="5" customFormat="1" ht="15" customHeight="1" x14ac:dyDescent="0.25">
      <c r="A142" s="59" t="s">
        <v>199</v>
      </c>
      <c r="B142" s="13" t="s">
        <v>222</v>
      </c>
      <c r="C142" s="2" t="s">
        <v>211</v>
      </c>
      <c r="D142" s="12" t="s">
        <v>18</v>
      </c>
      <c r="E142" s="64">
        <v>23.7</v>
      </c>
      <c r="F142" s="11">
        <v>26.25</v>
      </c>
      <c r="G142" s="20">
        <f t="shared" si="0"/>
        <v>622.13</v>
      </c>
      <c r="H142" s="62"/>
    </row>
    <row r="143" spans="1:9" s="5" customFormat="1" ht="15" customHeight="1" x14ac:dyDescent="0.25">
      <c r="A143" s="59" t="s">
        <v>199</v>
      </c>
      <c r="B143" s="13" t="s">
        <v>223</v>
      </c>
      <c r="C143" s="2" t="s">
        <v>212</v>
      </c>
      <c r="D143" s="12" t="s">
        <v>18</v>
      </c>
      <c r="E143" s="64">
        <v>517.45000000000005</v>
      </c>
      <c r="F143" s="11">
        <v>17.850000000000001</v>
      </c>
      <c r="G143" s="20">
        <f t="shared" si="0"/>
        <v>9236.48</v>
      </c>
      <c r="H143" s="62"/>
    </row>
    <row r="144" spans="1:9" s="5" customFormat="1" ht="15" customHeight="1" x14ac:dyDescent="0.25">
      <c r="A144" s="59" t="s">
        <v>199</v>
      </c>
      <c r="B144" s="13" t="s">
        <v>224</v>
      </c>
      <c r="C144" s="2" t="s">
        <v>213</v>
      </c>
      <c r="D144" s="12" t="s">
        <v>18</v>
      </c>
      <c r="E144" s="64">
        <v>3.25</v>
      </c>
      <c r="F144" s="11">
        <v>18.899999999999999</v>
      </c>
      <c r="G144" s="20">
        <f t="shared" si="0"/>
        <v>61.43</v>
      </c>
      <c r="H144" s="62"/>
    </row>
    <row r="145" spans="1:9" s="5" customFormat="1" ht="15" customHeight="1" x14ac:dyDescent="0.25">
      <c r="A145" s="59" t="s">
        <v>199</v>
      </c>
      <c r="B145" s="13" t="s">
        <v>225</v>
      </c>
      <c r="C145" s="2" t="s">
        <v>214</v>
      </c>
      <c r="D145" s="12" t="s">
        <v>18</v>
      </c>
      <c r="E145" s="64">
        <v>93</v>
      </c>
      <c r="F145" s="11">
        <v>18.899999999999999</v>
      </c>
      <c r="G145" s="20">
        <f t="shared" si="0"/>
        <v>1757.7</v>
      </c>
      <c r="H145" s="62"/>
    </row>
    <row r="146" spans="1:9" s="5" customFormat="1" ht="15" customHeight="1" x14ac:dyDescent="0.25">
      <c r="A146" s="59" t="s">
        <v>199</v>
      </c>
      <c r="B146" s="13" t="s">
        <v>226</v>
      </c>
      <c r="C146" s="2" t="s">
        <v>215</v>
      </c>
      <c r="D146" s="12" t="s">
        <v>18</v>
      </c>
      <c r="E146" s="64">
        <v>6.43</v>
      </c>
      <c r="F146" s="11">
        <v>18.899999999999999</v>
      </c>
      <c r="G146" s="20">
        <f t="shared" si="0"/>
        <v>121.53</v>
      </c>
      <c r="H146" s="62"/>
    </row>
    <row r="147" spans="1:9" s="5" customFormat="1" ht="15" customHeight="1" thickBot="1" x14ac:dyDescent="0.3">
      <c r="A147" s="59" t="s">
        <v>199</v>
      </c>
      <c r="B147" s="13" t="s">
        <v>227</v>
      </c>
      <c r="C147" s="2" t="s">
        <v>216</v>
      </c>
      <c r="D147" s="12" t="s">
        <v>18</v>
      </c>
      <c r="E147" s="64">
        <v>33.799999999999997</v>
      </c>
      <c r="F147" s="11">
        <v>141.75</v>
      </c>
      <c r="G147" s="20">
        <f t="shared" si="0"/>
        <v>4791.1499999999996</v>
      </c>
      <c r="H147" s="62"/>
    </row>
    <row r="148" spans="1:9" s="5" customFormat="1" ht="15" customHeight="1" x14ac:dyDescent="0.25">
      <c r="A148" s="59" t="s">
        <v>199</v>
      </c>
      <c r="B148" s="13" t="s">
        <v>228</v>
      </c>
      <c r="C148" s="2" t="s">
        <v>217</v>
      </c>
      <c r="D148" s="12" t="s">
        <v>12</v>
      </c>
      <c r="E148" s="64">
        <v>825</v>
      </c>
      <c r="F148" s="11">
        <v>10.47</v>
      </c>
      <c r="G148" s="95">
        <f t="shared" si="0"/>
        <v>8637.75</v>
      </c>
      <c r="H148" s="166" t="s">
        <v>64</v>
      </c>
      <c r="I148" s="164">
        <f>ROUND(SUM(G131:G149),2)</f>
        <v>74377.87</v>
      </c>
    </row>
    <row r="149" spans="1:9" s="5" customFormat="1" ht="15" customHeight="1" thickBot="1" x14ac:dyDescent="0.3">
      <c r="A149" s="80" t="s">
        <v>199</v>
      </c>
      <c r="B149" s="47" t="s">
        <v>229</v>
      </c>
      <c r="C149" s="48" t="s">
        <v>218</v>
      </c>
      <c r="D149" s="38" t="s">
        <v>12</v>
      </c>
      <c r="E149" s="72">
        <v>6</v>
      </c>
      <c r="F149" s="81">
        <v>1138.21</v>
      </c>
      <c r="G149" s="96">
        <f t="shared" si="0"/>
        <v>6829.26</v>
      </c>
      <c r="H149" s="167"/>
      <c r="I149" s="165"/>
    </row>
    <row r="150" spans="1:9" s="5" customFormat="1" ht="15" customHeight="1" x14ac:dyDescent="0.25">
      <c r="A150" s="92" t="s">
        <v>219</v>
      </c>
      <c r="B150" s="93" t="s">
        <v>65</v>
      </c>
      <c r="C150" s="16" t="s">
        <v>231</v>
      </c>
      <c r="D150" s="17" t="s">
        <v>22</v>
      </c>
      <c r="E150" s="68">
        <v>67</v>
      </c>
      <c r="F150" s="28">
        <v>0.32</v>
      </c>
      <c r="G150" s="19">
        <f t="shared" ref="G150:G154" si="9">ROUND((E150*F150),2)</f>
        <v>21.44</v>
      </c>
      <c r="H150" s="84"/>
      <c r="I150" s="32"/>
    </row>
    <row r="151" spans="1:9" s="5" customFormat="1" ht="15" customHeight="1" x14ac:dyDescent="0.25">
      <c r="A151" s="94" t="s">
        <v>219</v>
      </c>
      <c r="B151" s="87" t="s">
        <v>66</v>
      </c>
      <c r="C151" s="2" t="s">
        <v>232</v>
      </c>
      <c r="D151" s="12" t="s">
        <v>22</v>
      </c>
      <c r="E151" s="64">
        <v>67</v>
      </c>
      <c r="F151" s="11">
        <v>20.12</v>
      </c>
      <c r="G151" s="20">
        <f t="shared" si="9"/>
        <v>1348.04</v>
      </c>
      <c r="H151" s="84"/>
      <c r="I151" s="32"/>
    </row>
    <row r="152" spans="1:9" s="5" customFormat="1" ht="15" customHeight="1" x14ac:dyDescent="0.25">
      <c r="A152" s="94" t="s">
        <v>219</v>
      </c>
      <c r="B152" s="87" t="s">
        <v>67</v>
      </c>
      <c r="C152" s="2" t="s">
        <v>233</v>
      </c>
      <c r="D152" s="12" t="s">
        <v>10</v>
      </c>
      <c r="E152" s="64">
        <v>6.7000000000000004E-2</v>
      </c>
      <c r="F152" s="11">
        <v>86.57</v>
      </c>
      <c r="G152" s="20">
        <f t="shared" si="9"/>
        <v>5.8</v>
      </c>
      <c r="H152" s="84"/>
      <c r="I152" s="32"/>
    </row>
    <row r="153" spans="1:9" s="5" customFormat="1" ht="15" customHeight="1" x14ac:dyDescent="0.25">
      <c r="A153" s="94" t="s">
        <v>219</v>
      </c>
      <c r="B153" s="87" t="s">
        <v>68</v>
      </c>
      <c r="C153" s="2" t="s">
        <v>234</v>
      </c>
      <c r="D153" s="12" t="s">
        <v>235</v>
      </c>
      <c r="E153" s="64">
        <v>0.67</v>
      </c>
      <c r="F153" s="11">
        <v>1002</v>
      </c>
      <c r="G153" s="20">
        <f t="shared" si="9"/>
        <v>671.34</v>
      </c>
      <c r="H153" s="84"/>
      <c r="I153" s="32"/>
    </row>
    <row r="154" spans="1:9" s="5" customFormat="1" ht="15" customHeight="1" thickBot="1" x14ac:dyDescent="0.3">
      <c r="A154" s="94" t="s">
        <v>219</v>
      </c>
      <c r="B154" s="87" t="s">
        <v>69</v>
      </c>
      <c r="C154" s="2" t="s">
        <v>236</v>
      </c>
      <c r="D154" s="12" t="s">
        <v>12</v>
      </c>
      <c r="E154" s="64">
        <v>26</v>
      </c>
      <c r="F154" s="11">
        <v>15.98</v>
      </c>
      <c r="G154" s="20">
        <f t="shared" si="9"/>
        <v>415.48</v>
      </c>
      <c r="H154" s="84"/>
      <c r="I154" s="32"/>
    </row>
    <row r="155" spans="1:9" s="5" customFormat="1" ht="60" customHeight="1" thickBot="1" x14ac:dyDescent="0.3">
      <c r="A155" s="88" t="s">
        <v>219</v>
      </c>
      <c r="B155" s="89" t="s">
        <v>230</v>
      </c>
      <c r="C155" s="90" t="s">
        <v>71</v>
      </c>
      <c r="D155" s="70" t="s">
        <v>16</v>
      </c>
      <c r="E155" s="91">
        <v>1</v>
      </c>
      <c r="F155" s="29">
        <v>9120</v>
      </c>
      <c r="G155" s="24">
        <f t="shared" ref="G155" si="10">ROUND((E155*F155),2)</f>
        <v>9120</v>
      </c>
      <c r="H155" s="63" t="s">
        <v>70</v>
      </c>
      <c r="I155" s="31">
        <f>ROUND(SUM(G150:G155),2)</f>
        <v>11582.1</v>
      </c>
    </row>
    <row r="156" spans="1:9" ht="44.25" customHeight="1" thickBot="1" x14ac:dyDescent="0.3">
      <c r="A156" s="34"/>
      <c r="B156" s="34"/>
      <c r="C156" s="34"/>
      <c r="D156" s="33"/>
      <c r="E156" s="33"/>
      <c r="F156" s="85" t="s">
        <v>72</v>
      </c>
      <c r="G156" s="86">
        <f>SUM(G5:G155)</f>
        <v>1266297.3700000003</v>
      </c>
      <c r="H156" s="30"/>
      <c r="I156" s="32"/>
    </row>
    <row r="157" spans="1:9" ht="20.25" customHeight="1" x14ac:dyDescent="0.25">
      <c r="A157" s="37"/>
      <c r="B157" s="37"/>
      <c r="C157" s="36"/>
      <c r="D157" s="36"/>
      <c r="E157" s="73"/>
      <c r="F157" s="36"/>
      <c r="G157" s="35"/>
    </row>
  </sheetData>
  <mergeCells count="44">
    <mergeCell ref="I148:I149"/>
    <mergeCell ref="H148:H149"/>
    <mergeCell ref="A1:G1"/>
    <mergeCell ref="A3:G3"/>
    <mergeCell ref="H45:H95"/>
    <mergeCell ref="H28:H29"/>
    <mergeCell ref="I28:I29"/>
    <mergeCell ref="H43:H44"/>
    <mergeCell ref="I43:I44"/>
    <mergeCell ref="G10:G11"/>
    <mergeCell ref="F10:F11"/>
    <mergeCell ref="E10:E11"/>
    <mergeCell ref="D10:D11"/>
    <mergeCell ref="C10:C11"/>
    <mergeCell ref="B10:B11"/>
    <mergeCell ref="A10:A11"/>
    <mergeCell ref="B12:B13"/>
    <mergeCell ref="A12:A13"/>
    <mergeCell ref="G14:G15"/>
    <mergeCell ref="F14:F15"/>
    <mergeCell ref="E14:E15"/>
    <mergeCell ref="D14:D15"/>
    <mergeCell ref="C14:C15"/>
    <mergeCell ref="B14:B15"/>
    <mergeCell ref="A14:A15"/>
    <mergeCell ref="G12:G13"/>
    <mergeCell ref="F12:F13"/>
    <mergeCell ref="E12:E13"/>
    <mergeCell ref="D12:D13"/>
    <mergeCell ref="C12:C13"/>
    <mergeCell ref="A16:A17"/>
    <mergeCell ref="F16:F17"/>
    <mergeCell ref="G18:G19"/>
    <mergeCell ref="F18:F19"/>
    <mergeCell ref="E18:E19"/>
    <mergeCell ref="D18:D19"/>
    <mergeCell ref="C18:C19"/>
    <mergeCell ref="B18:B19"/>
    <mergeCell ref="A18:A19"/>
    <mergeCell ref="G16:G17"/>
    <mergeCell ref="E16:E17"/>
    <mergeCell ref="D16:D17"/>
    <mergeCell ref="C16:C17"/>
    <mergeCell ref="B16:B17"/>
  </mergeCells>
  <phoneticPr fontId="8"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5551C0-4801-4013-8C87-0A4C7CF72AD2}">
  <dimension ref="A1:I49"/>
  <sheetViews>
    <sheetView topLeftCell="B36" zoomScaleNormal="100" workbookViewId="0">
      <selection activeCell="C73" sqref="C73"/>
    </sheetView>
  </sheetViews>
  <sheetFormatPr defaultColWidth="9.140625" defaultRowHeight="15" x14ac:dyDescent="0.25"/>
  <cols>
    <col min="1" max="1" width="32.7109375" style="14" customWidth="1"/>
    <col min="2" max="2" width="8.28515625" style="14" bestFit="1" customWidth="1"/>
    <col min="3" max="3" width="77.28515625" style="8" customWidth="1"/>
    <col min="4" max="4" width="9.140625" style="7"/>
    <col min="5" max="5" width="16.28515625" style="7" customWidth="1"/>
    <col min="6" max="6" width="20.7109375" style="9" customWidth="1"/>
    <col min="7" max="7" width="14.7109375" style="7" customWidth="1"/>
    <col min="8" max="8" width="36.7109375" style="10" customWidth="1"/>
    <col min="9" max="9" width="16.140625" style="4" customWidth="1"/>
    <col min="10" max="16384" width="9.140625" style="4"/>
  </cols>
  <sheetData>
    <row r="1" spans="1:7" ht="40.15" customHeight="1" x14ac:dyDescent="0.25">
      <c r="A1" s="168" t="s">
        <v>84</v>
      </c>
      <c r="B1" s="168"/>
      <c r="C1" s="168"/>
      <c r="D1" s="168"/>
      <c r="E1" s="168"/>
      <c r="F1" s="168"/>
      <c r="G1" s="168"/>
    </row>
    <row r="2" spans="1:7" ht="21.75" customHeight="1" thickBot="1" x14ac:dyDescent="0.3">
      <c r="A2" s="1"/>
      <c r="B2" s="1"/>
      <c r="C2" s="1"/>
      <c r="D2" s="1"/>
      <c r="E2" s="66"/>
      <c r="F2" s="1"/>
      <c r="G2" s="1"/>
    </row>
    <row r="3" spans="1:7" ht="30" customHeight="1" x14ac:dyDescent="0.25">
      <c r="A3" s="169" t="s">
        <v>237</v>
      </c>
      <c r="B3" s="169"/>
      <c r="C3" s="169"/>
      <c r="D3" s="169"/>
      <c r="E3" s="169"/>
      <c r="F3" s="169"/>
      <c r="G3" s="170"/>
    </row>
    <row r="4" spans="1:7" ht="50.45" customHeight="1" thickBot="1" x14ac:dyDescent="0.3">
      <c r="A4" s="97" t="s">
        <v>1</v>
      </c>
      <c r="B4" s="97" t="s">
        <v>2</v>
      </c>
      <c r="C4" s="97" t="s">
        <v>3</v>
      </c>
      <c r="D4" s="97" t="s">
        <v>4</v>
      </c>
      <c r="E4" s="98" t="s">
        <v>5</v>
      </c>
      <c r="F4" s="99" t="s">
        <v>6</v>
      </c>
      <c r="G4" s="100" t="s">
        <v>7</v>
      </c>
    </row>
    <row r="5" spans="1:7" ht="30" customHeight="1" x14ac:dyDescent="0.25">
      <c r="A5" s="58" t="s">
        <v>238</v>
      </c>
      <c r="B5" s="15" t="s">
        <v>9</v>
      </c>
      <c r="C5" s="16" t="s">
        <v>239</v>
      </c>
      <c r="D5" s="17" t="s">
        <v>22</v>
      </c>
      <c r="E5" s="68">
        <v>71.3</v>
      </c>
      <c r="F5" s="18">
        <v>89.25</v>
      </c>
      <c r="G5" s="19">
        <f t="shared" ref="G5:G47" si="0">ROUND((E5*F5),2)</f>
        <v>6363.53</v>
      </c>
    </row>
    <row r="6" spans="1:7" ht="30" customHeight="1" x14ac:dyDescent="0.25">
      <c r="A6" s="59" t="s">
        <v>238</v>
      </c>
      <c r="B6" s="13" t="s">
        <v>11</v>
      </c>
      <c r="C6" s="101" t="s">
        <v>240</v>
      </c>
      <c r="D6" s="64" t="s">
        <v>22</v>
      </c>
      <c r="E6" s="69">
        <v>385.8</v>
      </c>
      <c r="F6" s="3">
        <v>216.98</v>
      </c>
      <c r="G6" s="20">
        <f t="shared" si="0"/>
        <v>83710.880000000005</v>
      </c>
    </row>
    <row r="7" spans="1:7" ht="30" customHeight="1" x14ac:dyDescent="0.25">
      <c r="A7" s="59" t="s">
        <v>238</v>
      </c>
      <c r="B7" s="13" t="s">
        <v>13</v>
      </c>
      <c r="C7" s="2" t="s">
        <v>241</v>
      </c>
      <c r="D7" s="12" t="s">
        <v>22</v>
      </c>
      <c r="E7" s="64">
        <v>232.6</v>
      </c>
      <c r="F7" s="3">
        <v>107.1</v>
      </c>
      <c r="G7" s="20">
        <f t="shared" si="0"/>
        <v>24911.46</v>
      </c>
    </row>
    <row r="8" spans="1:7" ht="30" customHeight="1" x14ac:dyDescent="0.25">
      <c r="A8" s="59" t="s">
        <v>238</v>
      </c>
      <c r="B8" s="13" t="s">
        <v>14</v>
      </c>
      <c r="C8" s="2" t="s">
        <v>252</v>
      </c>
      <c r="D8" s="12" t="s">
        <v>22</v>
      </c>
      <c r="E8" s="64">
        <v>241.8</v>
      </c>
      <c r="F8" s="3">
        <v>117.6</v>
      </c>
      <c r="G8" s="20">
        <f t="shared" si="0"/>
        <v>28435.68</v>
      </c>
    </row>
    <row r="9" spans="1:7" ht="30" customHeight="1" x14ac:dyDescent="0.25">
      <c r="A9" s="59" t="s">
        <v>238</v>
      </c>
      <c r="B9" s="13" t="s">
        <v>15</v>
      </c>
      <c r="C9" s="101" t="s">
        <v>254</v>
      </c>
      <c r="D9" s="104" t="s">
        <v>22</v>
      </c>
      <c r="E9" s="102">
        <v>97.7</v>
      </c>
      <c r="F9" s="3">
        <v>165.9</v>
      </c>
      <c r="G9" s="20">
        <f t="shared" si="0"/>
        <v>16208.43</v>
      </c>
    </row>
    <row r="10" spans="1:7" ht="30" customHeight="1" x14ac:dyDescent="0.25">
      <c r="A10" s="59" t="s">
        <v>238</v>
      </c>
      <c r="B10" s="13" t="s">
        <v>17</v>
      </c>
      <c r="C10" s="2" t="s">
        <v>255</v>
      </c>
      <c r="D10" s="104" t="s">
        <v>22</v>
      </c>
      <c r="E10" s="103">
        <v>180.65</v>
      </c>
      <c r="F10" s="3">
        <v>165.9</v>
      </c>
      <c r="G10" s="20">
        <f t="shared" si="0"/>
        <v>29969.84</v>
      </c>
    </row>
    <row r="11" spans="1:7" ht="30" customHeight="1" x14ac:dyDescent="0.25">
      <c r="A11" s="59" t="s">
        <v>238</v>
      </c>
      <c r="B11" s="13" t="s">
        <v>19</v>
      </c>
      <c r="C11" s="2" t="s">
        <v>256</v>
      </c>
      <c r="D11" s="104" t="s">
        <v>22</v>
      </c>
      <c r="E11" s="103">
        <v>795.33</v>
      </c>
      <c r="F11" s="3">
        <v>219.45</v>
      </c>
      <c r="G11" s="20">
        <f t="shared" si="0"/>
        <v>174535.17</v>
      </c>
    </row>
    <row r="12" spans="1:7" ht="30" customHeight="1" x14ac:dyDescent="0.25">
      <c r="A12" s="59" t="s">
        <v>238</v>
      </c>
      <c r="B12" s="13" t="s">
        <v>20</v>
      </c>
      <c r="C12" s="2" t="s">
        <v>257</v>
      </c>
      <c r="D12" s="104" t="s">
        <v>22</v>
      </c>
      <c r="E12" s="103">
        <v>148.26</v>
      </c>
      <c r="F12" s="3">
        <v>311.85000000000002</v>
      </c>
      <c r="G12" s="20">
        <f t="shared" si="0"/>
        <v>46234.879999999997</v>
      </c>
    </row>
    <row r="13" spans="1:7" ht="45" customHeight="1" x14ac:dyDescent="0.25">
      <c r="A13" s="59" t="s">
        <v>238</v>
      </c>
      <c r="B13" s="13" t="s">
        <v>21</v>
      </c>
      <c r="C13" s="2" t="s">
        <v>258</v>
      </c>
      <c r="D13" s="105" t="s">
        <v>253</v>
      </c>
      <c r="E13" s="103">
        <v>77</v>
      </c>
      <c r="F13" s="3">
        <v>598.5</v>
      </c>
      <c r="G13" s="20">
        <f>ROUND((E13*F13),2)</f>
        <v>46084.5</v>
      </c>
    </row>
    <row r="14" spans="1:7" ht="45" customHeight="1" x14ac:dyDescent="0.25">
      <c r="A14" s="59" t="s">
        <v>238</v>
      </c>
      <c r="B14" s="13" t="s">
        <v>23</v>
      </c>
      <c r="C14" s="2" t="s">
        <v>259</v>
      </c>
      <c r="D14" s="105" t="s">
        <v>253</v>
      </c>
      <c r="E14" s="103">
        <v>5</v>
      </c>
      <c r="F14" s="3">
        <v>624.75</v>
      </c>
      <c r="G14" s="20">
        <f t="shared" si="0"/>
        <v>3123.75</v>
      </c>
    </row>
    <row r="15" spans="1:7" ht="30" customHeight="1" x14ac:dyDescent="0.25">
      <c r="A15" s="59" t="s">
        <v>238</v>
      </c>
      <c r="B15" s="13" t="s">
        <v>24</v>
      </c>
      <c r="C15" s="2" t="s">
        <v>260</v>
      </c>
      <c r="D15" s="105" t="s">
        <v>253</v>
      </c>
      <c r="E15" s="103">
        <v>82</v>
      </c>
      <c r="F15" s="3">
        <v>620.54999999999995</v>
      </c>
      <c r="G15" s="20">
        <f t="shared" si="0"/>
        <v>50885.1</v>
      </c>
    </row>
    <row r="16" spans="1:7" ht="30" customHeight="1" x14ac:dyDescent="0.25">
      <c r="A16" s="59" t="s">
        <v>238</v>
      </c>
      <c r="B16" s="13" t="s">
        <v>25</v>
      </c>
      <c r="C16" s="2" t="s">
        <v>261</v>
      </c>
      <c r="D16" s="104" t="s">
        <v>253</v>
      </c>
      <c r="E16" s="103">
        <v>11</v>
      </c>
      <c r="F16" s="3">
        <v>1729.35</v>
      </c>
      <c r="G16" s="20">
        <f t="shared" si="0"/>
        <v>19022.849999999999</v>
      </c>
    </row>
    <row r="17" spans="1:7" ht="30" customHeight="1" x14ac:dyDescent="0.25">
      <c r="A17" s="59" t="s">
        <v>238</v>
      </c>
      <c r="B17" s="13" t="s">
        <v>94</v>
      </c>
      <c r="C17" s="2" t="s">
        <v>262</v>
      </c>
      <c r="D17" s="104" t="s">
        <v>253</v>
      </c>
      <c r="E17" s="103">
        <v>25</v>
      </c>
      <c r="F17" s="3">
        <v>3714.9</v>
      </c>
      <c r="G17" s="20">
        <f t="shared" si="0"/>
        <v>92872.5</v>
      </c>
    </row>
    <row r="18" spans="1:7" ht="30" customHeight="1" x14ac:dyDescent="0.25">
      <c r="A18" s="59" t="s">
        <v>238</v>
      </c>
      <c r="B18" s="13" t="s">
        <v>95</v>
      </c>
      <c r="C18" s="2" t="s">
        <v>263</v>
      </c>
      <c r="D18" s="105" t="s">
        <v>253</v>
      </c>
      <c r="E18" s="103">
        <v>6</v>
      </c>
      <c r="F18" s="3">
        <v>4764.8999999999996</v>
      </c>
      <c r="G18" s="20">
        <f t="shared" si="0"/>
        <v>28589.4</v>
      </c>
    </row>
    <row r="19" spans="1:7" ht="15" customHeight="1" x14ac:dyDescent="0.25">
      <c r="A19" s="59" t="s">
        <v>238</v>
      </c>
      <c r="B19" s="13" t="s">
        <v>96</v>
      </c>
      <c r="C19" s="2" t="s">
        <v>264</v>
      </c>
      <c r="D19" s="105" t="s">
        <v>253</v>
      </c>
      <c r="E19" s="103">
        <v>1</v>
      </c>
      <c r="F19" s="3">
        <v>305.55</v>
      </c>
      <c r="G19" s="20">
        <f t="shared" si="0"/>
        <v>305.55</v>
      </c>
    </row>
    <row r="20" spans="1:7" ht="15" customHeight="1" x14ac:dyDescent="0.25">
      <c r="A20" s="59" t="s">
        <v>238</v>
      </c>
      <c r="B20" s="13" t="s">
        <v>97</v>
      </c>
      <c r="C20" s="2" t="s">
        <v>265</v>
      </c>
      <c r="D20" s="105" t="s">
        <v>253</v>
      </c>
      <c r="E20" s="103">
        <v>5</v>
      </c>
      <c r="F20" s="3">
        <v>134.4</v>
      </c>
      <c r="G20" s="20">
        <f t="shared" si="0"/>
        <v>672</v>
      </c>
    </row>
    <row r="21" spans="1:7" ht="15" customHeight="1" x14ac:dyDescent="0.25">
      <c r="A21" s="59" t="s">
        <v>238</v>
      </c>
      <c r="B21" s="13" t="s">
        <v>98</v>
      </c>
      <c r="C21" s="2" t="s">
        <v>266</v>
      </c>
      <c r="D21" s="104" t="s">
        <v>253</v>
      </c>
      <c r="E21" s="103">
        <v>2</v>
      </c>
      <c r="F21" s="3">
        <v>110.25</v>
      </c>
      <c r="G21" s="20">
        <f t="shared" si="0"/>
        <v>220.5</v>
      </c>
    </row>
    <row r="22" spans="1:7" ht="15" customHeight="1" x14ac:dyDescent="0.25">
      <c r="A22" s="59" t="s">
        <v>238</v>
      </c>
      <c r="B22" s="13" t="s">
        <v>99</v>
      </c>
      <c r="C22" s="2" t="s">
        <v>267</v>
      </c>
      <c r="D22" s="105" t="s">
        <v>253</v>
      </c>
      <c r="E22" s="103">
        <v>8</v>
      </c>
      <c r="F22" s="3">
        <v>110.25</v>
      </c>
      <c r="G22" s="20">
        <f t="shared" si="0"/>
        <v>882</v>
      </c>
    </row>
    <row r="23" spans="1:7" ht="15" customHeight="1" x14ac:dyDescent="0.25">
      <c r="A23" s="59" t="s">
        <v>238</v>
      </c>
      <c r="B23" s="13" t="s">
        <v>100</v>
      </c>
      <c r="C23" s="2" t="s">
        <v>268</v>
      </c>
      <c r="D23" s="105" t="s">
        <v>253</v>
      </c>
      <c r="E23" s="103">
        <v>5</v>
      </c>
      <c r="F23" s="3">
        <v>305.55</v>
      </c>
      <c r="G23" s="20">
        <f t="shared" si="0"/>
        <v>1527.75</v>
      </c>
    </row>
    <row r="24" spans="1:7" ht="15" customHeight="1" x14ac:dyDescent="0.25">
      <c r="A24" s="59" t="s">
        <v>238</v>
      </c>
      <c r="B24" s="13" t="s">
        <v>101</v>
      </c>
      <c r="C24" s="2" t="s">
        <v>269</v>
      </c>
      <c r="D24" s="105" t="s">
        <v>253</v>
      </c>
      <c r="E24" s="103">
        <v>21</v>
      </c>
      <c r="F24" s="3">
        <v>204.75</v>
      </c>
      <c r="G24" s="20">
        <f t="shared" si="0"/>
        <v>4299.75</v>
      </c>
    </row>
    <row r="25" spans="1:7" ht="15" customHeight="1" x14ac:dyDescent="0.25">
      <c r="A25" s="59" t="s">
        <v>238</v>
      </c>
      <c r="B25" s="13" t="s">
        <v>102</v>
      </c>
      <c r="C25" s="2" t="s">
        <v>280</v>
      </c>
      <c r="D25" s="105" t="s">
        <v>253</v>
      </c>
      <c r="E25" s="103">
        <v>1</v>
      </c>
      <c r="F25" s="3">
        <v>5512.5</v>
      </c>
      <c r="G25" s="20">
        <f t="shared" si="0"/>
        <v>5512.5</v>
      </c>
    </row>
    <row r="26" spans="1:7" ht="15" customHeight="1" x14ac:dyDescent="0.25">
      <c r="A26" s="59" t="s">
        <v>238</v>
      </c>
      <c r="B26" s="13" t="s">
        <v>242</v>
      </c>
      <c r="C26" s="2" t="s">
        <v>270</v>
      </c>
      <c r="D26" s="106" t="s">
        <v>253</v>
      </c>
      <c r="E26" s="103">
        <v>42</v>
      </c>
      <c r="F26" s="3">
        <v>36.229999999999997</v>
      </c>
      <c r="G26" s="20">
        <f t="shared" si="0"/>
        <v>1521.66</v>
      </c>
    </row>
    <row r="27" spans="1:7" ht="15" customHeight="1" x14ac:dyDescent="0.25">
      <c r="A27" s="59" t="s">
        <v>238</v>
      </c>
      <c r="B27" s="13" t="s">
        <v>243</v>
      </c>
      <c r="C27" s="2" t="s">
        <v>271</v>
      </c>
      <c r="D27" s="107" t="s">
        <v>22</v>
      </c>
      <c r="E27" s="103">
        <v>2153.4</v>
      </c>
      <c r="F27" s="3">
        <v>1.05</v>
      </c>
      <c r="G27" s="20">
        <f t="shared" si="0"/>
        <v>2261.0700000000002</v>
      </c>
    </row>
    <row r="28" spans="1:7" ht="15" customHeight="1" x14ac:dyDescent="0.25">
      <c r="A28" s="59" t="s">
        <v>238</v>
      </c>
      <c r="B28" s="13" t="s">
        <v>244</v>
      </c>
      <c r="C28" s="2" t="s">
        <v>272</v>
      </c>
      <c r="D28" s="107" t="s">
        <v>22</v>
      </c>
      <c r="E28" s="103">
        <v>2153.4</v>
      </c>
      <c r="F28" s="3">
        <v>1.05</v>
      </c>
      <c r="G28" s="20">
        <f t="shared" si="0"/>
        <v>2261.0700000000002</v>
      </c>
    </row>
    <row r="29" spans="1:7" ht="15" customHeight="1" x14ac:dyDescent="0.25">
      <c r="A29" s="59" t="s">
        <v>238</v>
      </c>
      <c r="B29" s="13" t="s">
        <v>245</v>
      </c>
      <c r="C29" s="2" t="s">
        <v>273</v>
      </c>
      <c r="D29" s="64" t="s">
        <v>22</v>
      </c>
      <c r="E29" s="103">
        <v>1696.3</v>
      </c>
      <c r="F29" s="3">
        <v>1.58</v>
      </c>
      <c r="G29" s="20">
        <f t="shared" si="0"/>
        <v>2680.15</v>
      </c>
    </row>
    <row r="30" spans="1:7" ht="30" customHeight="1" x14ac:dyDescent="0.25">
      <c r="A30" s="59" t="s">
        <v>238</v>
      </c>
      <c r="B30" s="13" t="s">
        <v>246</v>
      </c>
      <c r="C30" s="2" t="s">
        <v>274</v>
      </c>
      <c r="D30" s="108" t="s">
        <v>253</v>
      </c>
      <c r="E30" s="64">
        <v>15</v>
      </c>
      <c r="F30" s="3">
        <v>182.7</v>
      </c>
      <c r="G30" s="20">
        <f t="shared" si="0"/>
        <v>2740.5</v>
      </c>
    </row>
    <row r="31" spans="1:7" ht="30" customHeight="1" x14ac:dyDescent="0.25">
      <c r="A31" s="59" t="s">
        <v>238</v>
      </c>
      <c r="B31" s="13" t="s">
        <v>247</v>
      </c>
      <c r="C31" s="2" t="s">
        <v>275</v>
      </c>
      <c r="D31" s="108" t="s">
        <v>253</v>
      </c>
      <c r="E31" s="64">
        <v>8</v>
      </c>
      <c r="F31" s="3">
        <v>580.65</v>
      </c>
      <c r="G31" s="20">
        <f t="shared" si="0"/>
        <v>4645.2</v>
      </c>
    </row>
    <row r="32" spans="1:7" ht="30" customHeight="1" x14ac:dyDescent="0.25">
      <c r="A32" s="59" t="s">
        <v>238</v>
      </c>
      <c r="B32" s="13" t="s">
        <v>248</v>
      </c>
      <c r="C32" s="2" t="s">
        <v>276</v>
      </c>
      <c r="D32" s="108" t="s">
        <v>253</v>
      </c>
      <c r="E32" s="64">
        <v>1</v>
      </c>
      <c r="F32" s="3">
        <v>214.2</v>
      </c>
      <c r="G32" s="20">
        <f t="shared" si="0"/>
        <v>214.2</v>
      </c>
    </row>
    <row r="33" spans="1:9" ht="30" customHeight="1" thickBot="1" x14ac:dyDescent="0.3">
      <c r="A33" s="59" t="s">
        <v>238</v>
      </c>
      <c r="B33" s="13" t="s">
        <v>249</v>
      </c>
      <c r="C33" s="2" t="s">
        <v>277</v>
      </c>
      <c r="D33" s="108" t="s">
        <v>253</v>
      </c>
      <c r="E33" s="64">
        <v>5</v>
      </c>
      <c r="F33" s="3">
        <v>412.65</v>
      </c>
      <c r="G33" s="20">
        <f t="shared" si="0"/>
        <v>2063.25</v>
      </c>
    </row>
    <row r="34" spans="1:9" ht="30" customHeight="1" x14ac:dyDescent="0.25">
      <c r="A34" s="59" t="s">
        <v>238</v>
      </c>
      <c r="B34" s="13" t="s">
        <v>250</v>
      </c>
      <c r="C34" s="2" t="s">
        <v>278</v>
      </c>
      <c r="D34" s="108" t="s">
        <v>253</v>
      </c>
      <c r="E34" s="64">
        <v>3</v>
      </c>
      <c r="F34" s="3">
        <v>388.5</v>
      </c>
      <c r="G34" s="20">
        <f t="shared" si="0"/>
        <v>1165.5</v>
      </c>
      <c r="H34" s="177" t="s">
        <v>26</v>
      </c>
      <c r="I34" s="175">
        <f>ROUND(SUM(G5:G35),2)</f>
        <v>695575.62</v>
      </c>
    </row>
    <row r="35" spans="1:9" ht="15" customHeight="1" thickBot="1" x14ac:dyDescent="0.3">
      <c r="A35" s="80" t="s">
        <v>238</v>
      </c>
      <c r="B35" s="47" t="s">
        <v>251</v>
      </c>
      <c r="C35" s="48" t="s">
        <v>279</v>
      </c>
      <c r="D35" s="110" t="s">
        <v>253</v>
      </c>
      <c r="E35" s="72">
        <v>1</v>
      </c>
      <c r="F35" s="111">
        <v>11655</v>
      </c>
      <c r="G35" s="78">
        <f t="shared" si="0"/>
        <v>11655</v>
      </c>
      <c r="H35" s="178"/>
      <c r="I35" s="176"/>
    </row>
    <row r="36" spans="1:9" s="5" customFormat="1" ht="30" customHeight="1" x14ac:dyDescent="0.25">
      <c r="A36" s="58" t="s">
        <v>294</v>
      </c>
      <c r="B36" s="15" t="s">
        <v>28</v>
      </c>
      <c r="C36" s="76" t="s">
        <v>282</v>
      </c>
      <c r="D36" s="112" t="s">
        <v>281</v>
      </c>
      <c r="E36" s="113">
        <v>892.31</v>
      </c>
      <c r="F36" s="54">
        <v>13.13</v>
      </c>
      <c r="G36" s="19">
        <f t="shared" si="0"/>
        <v>11716.03</v>
      </c>
      <c r="H36" s="6"/>
    </row>
    <row r="37" spans="1:9" s="5" customFormat="1" ht="30" customHeight="1" x14ac:dyDescent="0.25">
      <c r="A37" s="59" t="s">
        <v>294</v>
      </c>
      <c r="B37" s="13" t="s">
        <v>29</v>
      </c>
      <c r="C37" s="77" t="s">
        <v>283</v>
      </c>
      <c r="D37" s="106" t="s">
        <v>281</v>
      </c>
      <c r="E37" s="109">
        <v>1537.28</v>
      </c>
      <c r="F37" s="55">
        <v>13.6</v>
      </c>
      <c r="G37" s="20">
        <f t="shared" si="0"/>
        <v>20907.009999999998</v>
      </c>
      <c r="H37" s="6"/>
    </row>
    <row r="38" spans="1:9" s="5" customFormat="1" ht="30" customHeight="1" x14ac:dyDescent="0.25">
      <c r="A38" s="59" t="s">
        <v>294</v>
      </c>
      <c r="B38" s="13" t="s">
        <v>31</v>
      </c>
      <c r="C38" s="2" t="s">
        <v>284</v>
      </c>
      <c r="D38" s="106" t="s">
        <v>281</v>
      </c>
      <c r="E38" s="109">
        <v>1080.48</v>
      </c>
      <c r="F38" s="55">
        <v>26.25</v>
      </c>
      <c r="G38" s="20">
        <f t="shared" si="0"/>
        <v>28362.6</v>
      </c>
      <c r="H38" s="6"/>
    </row>
    <row r="39" spans="1:9" s="5" customFormat="1" ht="30" customHeight="1" x14ac:dyDescent="0.25">
      <c r="A39" s="59" t="s">
        <v>294</v>
      </c>
      <c r="B39" s="13" t="s">
        <v>32</v>
      </c>
      <c r="C39" s="2" t="s">
        <v>285</v>
      </c>
      <c r="D39" s="106" t="s">
        <v>281</v>
      </c>
      <c r="E39" s="109">
        <v>707.62</v>
      </c>
      <c r="F39" s="55">
        <v>16.8</v>
      </c>
      <c r="G39" s="20">
        <f t="shared" si="0"/>
        <v>11888.02</v>
      </c>
      <c r="H39" s="6"/>
    </row>
    <row r="40" spans="1:9" s="5" customFormat="1" ht="30" customHeight="1" x14ac:dyDescent="0.25">
      <c r="A40" s="59" t="s">
        <v>294</v>
      </c>
      <c r="B40" s="13" t="s">
        <v>33</v>
      </c>
      <c r="C40" s="2" t="s">
        <v>286</v>
      </c>
      <c r="D40" s="106" t="s">
        <v>281</v>
      </c>
      <c r="E40" s="109">
        <v>90.02</v>
      </c>
      <c r="F40" s="55">
        <v>18.899999999999999</v>
      </c>
      <c r="G40" s="20">
        <f t="shared" si="0"/>
        <v>1701.38</v>
      </c>
      <c r="H40" s="6"/>
    </row>
    <row r="41" spans="1:9" s="5" customFormat="1" ht="30" customHeight="1" x14ac:dyDescent="0.25">
      <c r="A41" s="59" t="s">
        <v>294</v>
      </c>
      <c r="B41" s="13" t="s">
        <v>34</v>
      </c>
      <c r="C41" s="2" t="s">
        <v>287</v>
      </c>
      <c r="D41" s="106" t="s">
        <v>281</v>
      </c>
      <c r="E41" s="109">
        <v>404.46</v>
      </c>
      <c r="F41" s="55">
        <v>24.47</v>
      </c>
      <c r="G41" s="20">
        <f t="shared" si="0"/>
        <v>9897.14</v>
      </c>
      <c r="H41" s="6"/>
    </row>
    <row r="42" spans="1:9" s="5" customFormat="1" ht="30" customHeight="1" x14ac:dyDescent="0.25">
      <c r="A42" s="59" t="s">
        <v>294</v>
      </c>
      <c r="B42" s="13" t="s">
        <v>117</v>
      </c>
      <c r="C42" s="2" t="s">
        <v>288</v>
      </c>
      <c r="D42" s="106" t="s">
        <v>281</v>
      </c>
      <c r="E42" s="109">
        <v>561.41999999999996</v>
      </c>
      <c r="F42" s="55">
        <v>25.73</v>
      </c>
      <c r="G42" s="20">
        <f t="shared" si="0"/>
        <v>14445.34</v>
      </c>
      <c r="H42" s="6"/>
    </row>
    <row r="43" spans="1:9" s="5" customFormat="1" ht="30" customHeight="1" x14ac:dyDescent="0.25">
      <c r="A43" s="59" t="s">
        <v>294</v>
      </c>
      <c r="B43" s="13" t="s">
        <v>118</v>
      </c>
      <c r="C43" s="2" t="s">
        <v>289</v>
      </c>
      <c r="D43" s="106" t="s">
        <v>281</v>
      </c>
      <c r="E43" s="109">
        <v>940.95</v>
      </c>
      <c r="F43" s="55">
        <v>26.25</v>
      </c>
      <c r="G43" s="20">
        <f t="shared" si="0"/>
        <v>24699.94</v>
      </c>
      <c r="H43" s="6"/>
    </row>
    <row r="44" spans="1:9" s="5" customFormat="1" ht="30" customHeight="1" x14ac:dyDescent="0.25">
      <c r="A44" s="59" t="s">
        <v>294</v>
      </c>
      <c r="B44" s="13" t="s">
        <v>119</v>
      </c>
      <c r="C44" s="2" t="s">
        <v>290</v>
      </c>
      <c r="D44" s="106" t="s">
        <v>281</v>
      </c>
      <c r="E44" s="109">
        <v>709.62</v>
      </c>
      <c r="F44" s="55">
        <v>26.25</v>
      </c>
      <c r="G44" s="20">
        <f t="shared" si="0"/>
        <v>18627.53</v>
      </c>
      <c r="H44" s="6"/>
    </row>
    <row r="45" spans="1:9" s="5" customFormat="1" ht="15" customHeight="1" thickBot="1" x14ac:dyDescent="0.3">
      <c r="A45" s="59" t="s">
        <v>294</v>
      </c>
      <c r="B45" s="13" t="s">
        <v>120</v>
      </c>
      <c r="C45" s="2" t="s">
        <v>291</v>
      </c>
      <c r="D45" s="106" t="s">
        <v>281</v>
      </c>
      <c r="E45" s="109">
        <v>118.57</v>
      </c>
      <c r="F45" s="55">
        <v>24.68</v>
      </c>
      <c r="G45" s="20">
        <f t="shared" si="0"/>
        <v>2926.31</v>
      </c>
      <c r="H45" s="6"/>
    </row>
    <row r="46" spans="1:9" s="5" customFormat="1" ht="15" customHeight="1" x14ac:dyDescent="0.25">
      <c r="A46" s="59" t="s">
        <v>294</v>
      </c>
      <c r="B46" s="13" t="s">
        <v>121</v>
      </c>
      <c r="C46" s="2" t="s">
        <v>292</v>
      </c>
      <c r="D46" s="106" t="s">
        <v>281</v>
      </c>
      <c r="E46" s="109">
        <v>202.15</v>
      </c>
      <c r="F46" s="55">
        <v>24.68</v>
      </c>
      <c r="G46" s="20">
        <f t="shared" si="0"/>
        <v>4989.0600000000004</v>
      </c>
      <c r="H46" s="177" t="s">
        <v>35</v>
      </c>
      <c r="I46" s="175">
        <f>ROUND(SUM(G36:G47),2)</f>
        <v>156171.46</v>
      </c>
    </row>
    <row r="47" spans="1:9" s="5" customFormat="1" ht="15" customHeight="1" thickBot="1" x14ac:dyDescent="0.3">
      <c r="A47" s="60" t="s">
        <v>294</v>
      </c>
      <c r="B47" s="21" t="s">
        <v>122</v>
      </c>
      <c r="C47" s="22" t="s">
        <v>293</v>
      </c>
      <c r="D47" s="114" t="s">
        <v>281</v>
      </c>
      <c r="E47" s="115">
        <v>762.83</v>
      </c>
      <c r="F47" s="57">
        <v>7.88</v>
      </c>
      <c r="G47" s="24">
        <f t="shared" si="0"/>
        <v>6011.1</v>
      </c>
      <c r="H47" s="178"/>
      <c r="I47" s="176"/>
    </row>
    <row r="48" spans="1:9" ht="44.25" customHeight="1" thickBot="1" x14ac:dyDescent="0.3">
      <c r="A48" s="34"/>
      <c r="B48" s="34"/>
      <c r="C48" s="34"/>
      <c r="D48" s="33"/>
      <c r="E48" s="33"/>
      <c r="F48" s="85" t="s">
        <v>539</v>
      </c>
      <c r="G48" s="86">
        <f>SUM(G5:G47)</f>
        <v>851747.08</v>
      </c>
      <c r="H48" s="30"/>
      <c r="I48" s="32"/>
    </row>
    <row r="49" spans="1:7" ht="20.25" customHeight="1" x14ac:dyDescent="0.25">
      <c r="A49" s="37"/>
      <c r="B49" s="37"/>
      <c r="C49" s="36"/>
      <c r="D49" s="36"/>
      <c r="E49" s="73"/>
      <c r="F49" s="36"/>
      <c r="G49" s="35"/>
    </row>
  </sheetData>
  <mergeCells count="6">
    <mergeCell ref="A1:G1"/>
    <mergeCell ref="A3:G3"/>
    <mergeCell ref="H34:H35"/>
    <mergeCell ref="I34:I35"/>
    <mergeCell ref="H46:H47"/>
    <mergeCell ref="I46:I47"/>
  </mergeCells>
  <phoneticPr fontId="8"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7F565B-74FE-4C5D-8CF8-229B36F77937}">
  <dimension ref="A1:I137"/>
  <sheetViews>
    <sheetView topLeftCell="B111" zoomScaleNormal="100" workbookViewId="0">
      <selection activeCell="H141" sqref="H141:H142"/>
    </sheetView>
  </sheetViews>
  <sheetFormatPr defaultColWidth="9.140625" defaultRowHeight="15" x14ac:dyDescent="0.25"/>
  <cols>
    <col min="1" max="1" width="32.7109375" style="14" customWidth="1"/>
    <col min="2" max="2" width="8.28515625" style="14" bestFit="1" customWidth="1"/>
    <col min="3" max="3" width="77.28515625" style="8" customWidth="1"/>
    <col min="4" max="4" width="9.140625" style="7"/>
    <col min="5" max="5" width="16.28515625" style="7" customWidth="1"/>
    <col min="6" max="6" width="20.7109375" style="9" customWidth="1"/>
    <col min="7" max="7" width="14.7109375" style="7" customWidth="1"/>
    <col min="8" max="8" width="36.7109375" style="10" customWidth="1"/>
    <col min="9" max="9" width="16.140625" style="4" customWidth="1"/>
    <col min="10" max="16384" width="9.140625" style="4"/>
  </cols>
  <sheetData>
    <row r="1" spans="1:7" ht="40.15" customHeight="1" x14ac:dyDescent="0.25">
      <c r="A1" s="168" t="s">
        <v>84</v>
      </c>
      <c r="B1" s="168"/>
      <c r="C1" s="168"/>
      <c r="D1" s="168"/>
      <c r="E1" s="168"/>
      <c r="F1" s="168"/>
      <c r="G1" s="168"/>
    </row>
    <row r="2" spans="1:7" ht="21.75" customHeight="1" thickBot="1" x14ac:dyDescent="0.3">
      <c r="A2" s="1"/>
      <c r="B2" s="1"/>
      <c r="C2" s="1"/>
      <c r="D2" s="1"/>
      <c r="E2" s="66"/>
      <c r="F2" s="1"/>
      <c r="G2" s="1"/>
    </row>
    <row r="3" spans="1:7" ht="30" customHeight="1" x14ac:dyDescent="0.25">
      <c r="A3" s="169" t="s">
        <v>295</v>
      </c>
      <c r="B3" s="169"/>
      <c r="C3" s="169"/>
      <c r="D3" s="169"/>
      <c r="E3" s="169"/>
      <c r="F3" s="169"/>
      <c r="G3" s="170"/>
    </row>
    <row r="4" spans="1:7" ht="50.45" customHeight="1" thickBot="1" x14ac:dyDescent="0.3">
      <c r="A4" s="97" t="s">
        <v>1</v>
      </c>
      <c r="B4" s="97" t="s">
        <v>2</v>
      </c>
      <c r="C4" s="97" t="s">
        <v>3</v>
      </c>
      <c r="D4" s="97" t="s">
        <v>4</v>
      </c>
      <c r="E4" s="98" t="s">
        <v>5</v>
      </c>
      <c r="F4" s="99" t="s">
        <v>6</v>
      </c>
      <c r="G4" s="100" t="s">
        <v>7</v>
      </c>
    </row>
    <row r="5" spans="1:7" ht="30" customHeight="1" x14ac:dyDescent="0.25">
      <c r="A5" s="58" t="s">
        <v>296</v>
      </c>
      <c r="B5" s="15" t="s">
        <v>9</v>
      </c>
      <c r="C5" s="118" t="s">
        <v>298</v>
      </c>
      <c r="D5" s="119" t="s">
        <v>253</v>
      </c>
      <c r="E5" s="119">
        <v>15</v>
      </c>
      <c r="F5" s="18">
        <v>532.35</v>
      </c>
      <c r="G5" s="19">
        <f t="shared" ref="G5:G135" si="0">ROUND((E5*F5),2)</f>
        <v>7985.25</v>
      </c>
    </row>
    <row r="6" spans="1:7" ht="30" customHeight="1" x14ac:dyDescent="0.25">
      <c r="A6" s="59" t="s">
        <v>296</v>
      </c>
      <c r="B6" s="13" t="s">
        <v>11</v>
      </c>
      <c r="C6" s="116" t="s">
        <v>299</v>
      </c>
      <c r="D6" s="117" t="s">
        <v>253</v>
      </c>
      <c r="E6" s="117">
        <v>48</v>
      </c>
      <c r="F6" s="3">
        <v>764.4</v>
      </c>
      <c r="G6" s="20">
        <f t="shared" si="0"/>
        <v>36691.199999999997</v>
      </c>
    </row>
    <row r="7" spans="1:7" ht="30" customHeight="1" x14ac:dyDescent="0.25">
      <c r="A7" s="59" t="s">
        <v>296</v>
      </c>
      <c r="B7" s="13" t="s">
        <v>13</v>
      </c>
      <c r="C7" s="116" t="s">
        <v>300</v>
      </c>
      <c r="D7" s="117" t="s">
        <v>253</v>
      </c>
      <c r="E7" s="117">
        <v>15</v>
      </c>
      <c r="F7" s="3">
        <v>129.15</v>
      </c>
      <c r="G7" s="20">
        <f t="shared" si="0"/>
        <v>1937.25</v>
      </c>
    </row>
    <row r="8" spans="1:7" ht="15" customHeight="1" x14ac:dyDescent="0.25">
      <c r="A8" s="59" t="s">
        <v>296</v>
      </c>
      <c r="B8" s="13" t="s">
        <v>14</v>
      </c>
      <c r="C8" s="116" t="s">
        <v>301</v>
      </c>
      <c r="D8" s="117" t="s">
        <v>253</v>
      </c>
      <c r="E8" s="117">
        <v>48</v>
      </c>
      <c r="F8" s="3">
        <v>129.15</v>
      </c>
      <c r="G8" s="20">
        <f t="shared" si="0"/>
        <v>6199.2</v>
      </c>
    </row>
    <row r="9" spans="1:7" ht="30" customHeight="1" x14ac:dyDescent="0.25">
      <c r="A9" s="59" t="s">
        <v>296</v>
      </c>
      <c r="B9" s="13" t="s">
        <v>15</v>
      </c>
      <c r="C9" s="116" t="s">
        <v>302</v>
      </c>
      <c r="D9" s="117" t="s">
        <v>253</v>
      </c>
      <c r="E9" s="117">
        <v>15</v>
      </c>
      <c r="F9" s="3">
        <v>215.25</v>
      </c>
      <c r="G9" s="20">
        <f t="shared" si="0"/>
        <v>3228.75</v>
      </c>
    </row>
    <row r="10" spans="1:7" ht="30" customHeight="1" x14ac:dyDescent="0.25">
      <c r="A10" s="59" t="s">
        <v>296</v>
      </c>
      <c r="B10" s="13" t="s">
        <v>17</v>
      </c>
      <c r="C10" s="116" t="s">
        <v>303</v>
      </c>
      <c r="D10" s="117" t="s">
        <v>253</v>
      </c>
      <c r="E10" s="117">
        <v>48</v>
      </c>
      <c r="F10" s="3">
        <v>215.25</v>
      </c>
      <c r="G10" s="20">
        <f t="shared" si="0"/>
        <v>10332</v>
      </c>
    </row>
    <row r="11" spans="1:7" ht="15" customHeight="1" x14ac:dyDescent="0.25">
      <c r="A11" s="59" t="s">
        <v>296</v>
      </c>
      <c r="B11" s="13" t="s">
        <v>19</v>
      </c>
      <c r="C11" s="116" t="s">
        <v>304</v>
      </c>
      <c r="D11" s="117" t="s">
        <v>253</v>
      </c>
      <c r="E11" s="117">
        <v>48</v>
      </c>
      <c r="F11" s="3">
        <v>44.1</v>
      </c>
      <c r="G11" s="20">
        <f t="shared" si="0"/>
        <v>2116.8000000000002</v>
      </c>
    </row>
    <row r="12" spans="1:7" ht="15" customHeight="1" x14ac:dyDescent="0.25">
      <c r="A12" s="59" t="s">
        <v>296</v>
      </c>
      <c r="B12" s="13" t="s">
        <v>20</v>
      </c>
      <c r="C12" s="116" t="s">
        <v>305</v>
      </c>
      <c r="D12" s="117" t="s">
        <v>297</v>
      </c>
      <c r="E12" s="117">
        <v>63</v>
      </c>
      <c r="F12" s="3">
        <v>16.8</v>
      </c>
      <c r="G12" s="20">
        <f t="shared" si="0"/>
        <v>1058.4000000000001</v>
      </c>
    </row>
    <row r="13" spans="1:7" ht="15" customHeight="1" x14ac:dyDescent="0.25">
      <c r="A13" s="59" t="s">
        <v>296</v>
      </c>
      <c r="B13" s="13" t="s">
        <v>21</v>
      </c>
      <c r="C13" s="116" t="s">
        <v>306</v>
      </c>
      <c r="D13" s="117" t="s">
        <v>253</v>
      </c>
      <c r="E13" s="117">
        <v>63</v>
      </c>
      <c r="F13" s="3">
        <v>3.36</v>
      </c>
      <c r="G13" s="20">
        <f>ROUND((E13*F13),2)</f>
        <v>211.68</v>
      </c>
    </row>
    <row r="14" spans="1:7" ht="15" customHeight="1" x14ac:dyDescent="0.25">
      <c r="A14" s="59" t="s">
        <v>296</v>
      </c>
      <c r="B14" s="13" t="s">
        <v>23</v>
      </c>
      <c r="C14" s="116" t="s">
        <v>323</v>
      </c>
      <c r="D14" s="117" t="s">
        <v>22</v>
      </c>
      <c r="E14" s="117">
        <v>2346</v>
      </c>
      <c r="F14" s="3">
        <v>3.68</v>
      </c>
      <c r="G14" s="20">
        <f t="shared" si="0"/>
        <v>8633.2800000000007</v>
      </c>
    </row>
    <row r="15" spans="1:7" ht="15" customHeight="1" x14ac:dyDescent="0.25">
      <c r="A15" s="59" t="s">
        <v>296</v>
      </c>
      <c r="B15" s="13" t="s">
        <v>24</v>
      </c>
      <c r="C15" s="116" t="s">
        <v>324</v>
      </c>
      <c r="D15" s="117" t="s">
        <v>22</v>
      </c>
      <c r="E15" s="117">
        <v>696</v>
      </c>
      <c r="F15" s="3">
        <v>1.05</v>
      </c>
      <c r="G15" s="20">
        <f t="shared" si="0"/>
        <v>730.8</v>
      </c>
    </row>
    <row r="16" spans="1:7" ht="15" customHeight="1" x14ac:dyDescent="0.25">
      <c r="A16" s="59" t="s">
        <v>296</v>
      </c>
      <c r="B16" s="13" t="s">
        <v>25</v>
      </c>
      <c r="C16" s="116" t="s">
        <v>307</v>
      </c>
      <c r="D16" s="117" t="s">
        <v>22</v>
      </c>
      <c r="E16" s="117">
        <v>1863</v>
      </c>
      <c r="F16" s="3">
        <v>1.68</v>
      </c>
      <c r="G16" s="20">
        <f t="shared" si="0"/>
        <v>3129.84</v>
      </c>
    </row>
    <row r="17" spans="1:7" ht="15" customHeight="1" x14ac:dyDescent="0.25">
      <c r="A17" s="59" t="s">
        <v>296</v>
      </c>
      <c r="B17" s="13" t="s">
        <v>94</v>
      </c>
      <c r="C17" s="116" t="s">
        <v>308</v>
      </c>
      <c r="D17" s="117" t="s">
        <v>22</v>
      </c>
      <c r="E17" s="117">
        <v>164</v>
      </c>
      <c r="F17" s="3">
        <v>4.0999999999999996</v>
      </c>
      <c r="G17" s="20">
        <f t="shared" si="0"/>
        <v>672.4</v>
      </c>
    </row>
    <row r="18" spans="1:7" ht="15" customHeight="1" x14ac:dyDescent="0.25">
      <c r="A18" s="59" t="s">
        <v>296</v>
      </c>
      <c r="B18" s="13" t="s">
        <v>95</v>
      </c>
      <c r="C18" s="116" t="s">
        <v>325</v>
      </c>
      <c r="D18" s="117" t="s">
        <v>297</v>
      </c>
      <c r="E18" s="117">
        <v>130</v>
      </c>
      <c r="F18" s="3">
        <v>3.68</v>
      </c>
      <c r="G18" s="20">
        <f t="shared" si="0"/>
        <v>478.4</v>
      </c>
    </row>
    <row r="19" spans="1:7" ht="210" customHeight="1" x14ac:dyDescent="0.25">
      <c r="A19" s="59" t="s">
        <v>296</v>
      </c>
      <c r="B19" s="13" t="s">
        <v>96</v>
      </c>
      <c r="C19" s="116" t="s">
        <v>521</v>
      </c>
      <c r="D19" s="117" t="s">
        <v>297</v>
      </c>
      <c r="E19" s="117">
        <v>1</v>
      </c>
      <c r="F19" s="3">
        <v>1638</v>
      </c>
      <c r="G19" s="20">
        <f t="shared" si="0"/>
        <v>1638</v>
      </c>
    </row>
    <row r="20" spans="1:7" ht="15" customHeight="1" x14ac:dyDescent="0.25">
      <c r="A20" s="59" t="s">
        <v>296</v>
      </c>
      <c r="B20" s="13" t="s">
        <v>97</v>
      </c>
      <c r="C20" s="116" t="s">
        <v>309</v>
      </c>
      <c r="D20" s="117" t="s">
        <v>326</v>
      </c>
      <c r="E20" s="117">
        <v>0.15</v>
      </c>
      <c r="F20" s="3">
        <v>48.3</v>
      </c>
      <c r="G20" s="20">
        <f t="shared" si="0"/>
        <v>7.25</v>
      </c>
    </row>
    <row r="21" spans="1:7" ht="75" customHeight="1" x14ac:dyDescent="0.25">
      <c r="A21" s="59" t="s">
        <v>296</v>
      </c>
      <c r="B21" s="13" t="s">
        <v>98</v>
      </c>
      <c r="C21" s="116" t="s">
        <v>522</v>
      </c>
      <c r="D21" s="117" t="s">
        <v>297</v>
      </c>
      <c r="E21" s="117">
        <v>1</v>
      </c>
      <c r="F21" s="3">
        <v>101.85</v>
      </c>
      <c r="G21" s="20">
        <f t="shared" si="0"/>
        <v>101.85</v>
      </c>
    </row>
    <row r="22" spans="1:7" ht="15" customHeight="1" x14ac:dyDescent="0.25">
      <c r="A22" s="59" t="s">
        <v>296</v>
      </c>
      <c r="B22" s="13" t="s">
        <v>99</v>
      </c>
      <c r="C22" s="116" t="s">
        <v>313</v>
      </c>
      <c r="D22" s="117" t="s">
        <v>297</v>
      </c>
      <c r="E22" s="117">
        <v>63</v>
      </c>
      <c r="F22" s="3">
        <v>29.4</v>
      </c>
      <c r="G22" s="20">
        <f t="shared" si="0"/>
        <v>1852.2</v>
      </c>
    </row>
    <row r="23" spans="1:7" ht="15" customHeight="1" x14ac:dyDescent="0.25">
      <c r="A23" s="59" t="s">
        <v>296</v>
      </c>
      <c r="B23" s="13" t="s">
        <v>100</v>
      </c>
      <c r="C23" s="116" t="s">
        <v>314</v>
      </c>
      <c r="D23" s="117" t="s">
        <v>253</v>
      </c>
      <c r="E23" s="117">
        <v>315</v>
      </c>
      <c r="F23" s="3">
        <v>1.05</v>
      </c>
      <c r="G23" s="20">
        <f t="shared" si="0"/>
        <v>330.75</v>
      </c>
    </row>
    <row r="24" spans="1:7" ht="15" customHeight="1" x14ac:dyDescent="0.25">
      <c r="A24" s="59" t="s">
        <v>296</v>
      </c>
      <c r="B24" s="13" t="s">
        <v>101</v>
      </c>
      <c r="C24" s="116" t="s">
        <v>310</v>
      </c>
      <c r="D24" s="117" t="s">
        <v>253</v>
      </c>
      <c r="E24" s="117">
        <v>63</v>
      </c>
      <c r="F24" s="3">
        <v>1.05</v>
      </c>
      <c r="G24" s="20">
        <f t="shared" si="0"/>
        <v>66.150000000000006</v>
      </c>
    </row>
    <row r="25" spans="1:7" ht="15" customHeight="1" x14ac:dyDescent="0.25">
      <c r="A25" s="59" t="s">
        <v>296</v>
      </c>
      <c r="B25" s="13" t="s">
        <v>102</v>
      </c>
      <c r="C25" s="116" t="s">
        <v>311</v>
      </c>
      <c r="D25" s="117" t="s">
        <v>253</v>
      </c>
      <c r="E25" s="117">
        <v>63</v>
      </c>
      <c r="F25" s="3">
        <v>1.05</v>
      </c>
      <c r="G25" s="20">
        <f t="shared" si="0"/>
        <v>66.150000000000006</v>
      </c>
    </row>
    <row r="26" spans="1:7" ht="15" customHeight="1" x14ac:dyDescent="0.25">
      <c r="A26" s="59" t="s">
        <v>296</v>
      </c>
      <c r="B26" s="13" t="s">
        <v>242</v>
      </c>
      <c r="C26" s="116" t="s">
        <v>312</v>
      </c>
      <c r="D26" s="117" t="s">
        <v>253</v>
      </c>
      <c r="E26" s="117">
        <v>63</v>
      </c>
      <c r="F26" s="3">
        <v>1.05</v>
      </c>
      <c r="G26" s="20">
        <f t="shared" si="0"/>
        <v>66.150000000000006</v>
      </c>
    </row>
    <row r="27" spans="1:7" ht="15" customHeight="1" x14ac:dyDescent="0.25">
      <c r="A27" s="59" t="s">
        <v>296</v>
      </c>
      <c r="B27" s="13" t="s">
        <v>243</v>
      </c>
      <c r="C27" s="116" t="s">
        <v>315</v>
      </c>
      <c r="D27" s="117" t="s">
        <v>22</v>
      </c>
      <c r="E27" s="117">
        <v>128</v>
      </c>
      <c r="F27" s="3">
        <v>2.21</v>
      </c>
      <c r="G27" s="20">
        <f t="shared" si="0"/>
        <v>282.88</v>
      </c>
    </row>
    <row r="28" spans="1:7" ht="15" customHeight="1" x14ac:dyDescent="0.25">
      <c r="A28" s="59" t="s">
        <v>296</v>
      </c>
      <c r="B28" s="13" t="s">
        <v>244</v>
      </c>
      <c r="C28" s="116" t="s">
        <v>327</v>
      </c>
      <c r="D28" s="117" t="s">
        <v>253</v>
      </c>
      <c r="E28" s="117">
        <v>378</v>
      </c>
      <c r="F28" s="3">
        <v>0.21</v>
      </c>
      <c r="G28" s="20">
        <f t="shared" si="0"/>
        <v>79.38</v>
      </c>
    </row>
    <row r="29" spans="1:7" ht="15" customHeight="1" x14ac:dyDescent="0.25">
      <c r="A29" s="59" t="s">
        <v>296</v>
      </c>
      <c r="B29" s="13" t="s">
        <v>245</v>
      </c>
      <c r="C29" s="116" t="s">
        <v>316</v>
      </c>
      <c r="D29" s="117" t="s">
        <v>22</v>
      </c>
      <c r="E29" s="117">
        <v>1863</v>
      </c>
      <c r="F29" s="3">
        <v>0.53</v>
      </c>
      <c r="G29" s="20">
        <f t="shared" si="0"/>
        <v>987.39</v>
      </c>
    </row>
    <row r="30" spans="1:7" ht="15" customHeight="1" x14ac:dyDescent="0.25">
      <c r="A30" s="59" t="s">
        <v>296</v>
      </c>
      <c r="B30" s="13" t="s">
        <v>246</v>
      </c>
      <c r="C30" s="116" t="s">
        <v>317</v>
      </c>
      <c r="D30" s="117" t="s">
        <v>253</v>
      </c>
      <c r="E30" s="117">
        <v>1</v>
      </c>
      <c r="F30" s="3">
        <v>101.85</v>
      </c>
      <c r="G30" s="20">
        <f t="shared" si="0"/>
        <v>101.85</v>
      </c>
    </row>
    <row r="31" spans="1:7" ht="15" customHeight="1" x14ac:dyDescent="0.25">
      <c r="A31" s="59" t="s">
        <v>296</v>
      </c>
      <c r="B31" s="13" t="s">
        <v>247</v>
      </c>
      <c r="C31" s="116" t="s">
        <v>318</v>
      </c>
      <c r="D31" s="117" t="s">
        <v>253</v>
      </c>
      <c r="E31" s="117">
        <v>2</v>
      </c>
      <c r="F31" s="3">
        <v>15.75</v>
      </c>
      <c r="G31" s="20">
        <f t="shared" si="0"/>
        <v>31.5</v>
      </c>
    </row>
    <row r="32" spans="1:7" ht="15" customHeight="1" x14ac:dyDescent="0.25">
      <c r="A32" s="59" t="s">
        <v>296</v>
      </c>
      <c r="B32" s="13" t="s">
        <v>248</v>
      </c>
      <c r="C32" s="116" t="s">
        <v>319</v>
      </c>
      <c r="D32" s="117" t="s">
        <v>297</v>
      </c>
      <c r="E32" s="117">
        <v>1</v>
      </c>
      <c r="F32" s="3">
        <v>33.6</v>
      </c>
      <c r="G32" s="20">
        <f t="shared" si="0"/>
        <v>33.6</v>
      </c>
    </row>
    <row r="33" spans="1:7" ht="15" customHeight="1" x14ac:dyDescent="0.25">
      <c r="A33" s="59" t="s">
        <v>296</v>
      </c>
      <c r="B33" s="13" t="s">
        <v>249</v>
      </c>
      <c r="C33" s="116" t="s">
        <v>320</v>
      </c>
      <c r="D33" s="117" t="s">
        <v>297</v>
      </c>
      <c r="E33" s="117">
        <v>130</v>
      </c>
      <c r="F33" s="3">
        <v>1.05</v>
      </c>
      <c r="G33" s="20">
        <f t="shared" si="0"/>
        <v>136.5</v>
      </c>
    </row>
    <row r="34" spans="1:7" ht="15" customHeight="1" x14ac:dyDescent="0.25">
      <c r="A34" s="59" t="s">
        <v>296</v>
      </c>
      <c r="B34" s="13" t="s">
        <v>250</v>
      </c>
      <c r="C34" s="116" t="s">
        <v>321</v>
      </c>
      <c r="D34" s="117" t="s">
        <v>297</v>
      </c>
      <c r="E34" s="117">
        <v>64</v>
      </c>
      <c r="F34" s="3">
        <v>1.05</v>
      </c>
      <c r="G34" s="20">
        <f t="shared" si="0"/>
        <v>67.2</v>
      </c>
    </row>
    <row r="35" spans="1:7" ht="15" customHeight="1" x14ac:dyDescent="0.25">
      <c r="A35" s="59" t="s">
        <v>296</v>
      </c>
      <c r="B35" s="13" t="s">
        <v>251</v>
      </c>
      <c r="C35" s="116" t="s">
        <v>322</v>
      </c>
      <c r="D35" s="117" t="s">
        <v>326</v>
      </c>
      <c r="E35" s="117">
        <v>97</v>
      </c>
      <c r="F35" s="3">
        <v>16.8</v>
      </c>
      <c r="G35" s="20">
        <f t="shared" si="0"/>
        <v>1629.6</v>
      </c>
    </row>
    <row r="36" spans="1:7" ht="15" customHeight="1" x14ac:dyDescent="0.25">
      <c r="A36" s="59" t="s">
        <v>296</v>
      </c>
      <c r="B36" s="13" t="s">
        <v>328</v>
      </c>
      <c r="C36" s="116" t="s">
        <v>354</v>
      </c>
      <c r="D36" s="117" t="s">
        <v>253</v>
      </c>
      <c r="E36" s="117">
        <v>4</v>
      </c>
      <c r="F36" s="3">
        <v>245.7</v>
      </c>
      <c r="G36" s="20">
        <f t="shared" si="0"/>
        <v>982.8</v>
      </c>
    </row>
    <row r="37" spans="1:7" ht="15" customHeight="1" x14ac:dyDescent="0.25">
      <c r="A37" s="59" t="s">
        <v>296</v>
      </c>
      <c r="B37" s="13" t="s">
        <v>329</v>
      </c>
      <c r="C37" s="116" t="s">
        <v>355</v>
      </c>
      <c r="D37" s="117" t="s">
        <v>253</v>
      </c>
      <c r="E37" s="117">
        <v>8</v>
      </c>
      <c r="F37" s="3">
        <v>47.25</v>
      </c>
      <c r="G37" s="20">
        <f t="shared" si="0"/>
        <v>378</v>
      </c>
    </row>
    <row r="38" spans="1:7" ht="15" customHeight="1" x14ac:dyDescent="0.25">
      <c r="A38" s="59" t="s">
        <v>296</v>
      </c>
      <c r="B38" s="13" t="s">
        <v>330</v>
      </c>
      <c r="C38" s="116" t="s">
        <v>356</v>
      </c>
      <c r="D38" s="117" t="s">
        <v>253</v>
      </c>
      <c r="E38" s="117">
        <v>2</v>
      </c>
      <c r="F38" s="3">
        <v>59.85</v>
      </c>
      <c r="G38" s="20">
        <f t="shared" si="0"/>
        <v>119.7</v>
      </c>
    </row>
    <row r="39" spans="1:7" ht="15" customHeight="1" x14ac:dyDescent="0.25">
      <c r="A39" s="59" t="s">
        <v>296</v>
      </c>
      <c r="B39" s="13" t="s">
        <v>331</v>
      </c>
      <c r="C39" s="116" t="s">
        <v>357</v>
      </c>
      <c r="D39" s="117" t="s">
        <v>253</v>
      </c>
      <c r="E39" s="117">
        <v>4</v>
      </c>
      <c r="F39" s="3">
        <v>11.34</v>
      </c>
      <c r="G39" s="20">
        <f t="shared" si="0"/>
        <v>45.36</v>
      </c>
    </row>
    <row r="40" spans="1:7" ht="15" customHeight="1" x14ac:dyDescent="0.25">
      <c r="A40" s="59" t="s">
        <v>296</v>
      </c>
      <c r="B40" s="13" t="s">
        <v>332</v>
      </c>
      <c r="C40" s="116" t="s">
        <v>358</v>
      </c>
      <c r="D40" s="117" t="s">
        <v>253</v>
      </c>
      <c r="E40" s="117">
        <v>2</v>
      </c>
      <c r="F40" s="3">
        <v>11.34</v>
      </c>
      <c r="G40" s="20">
        <f t="shared" si="0"/>
        <v>22.68</v>
      </c>
    </row>
    <row r="41" spans="1:7" ht="15" customHeight="1" x14ac:dyDescent="0.25">
      <c r="A41" s="59" t="s">
        <v>296</v>
      </c>
      <c r="B41" s="13" t="s">
        <v>333</v>
      </c>
      <c r="C41" s="116" t="s">
        <v>359</v>
      </c>
      <c r="D41" s="117" t="s">
        <v>253</v>
      </c>
      <c r="E41" s="117">
        <v>16</v>
      </c>
      <c r="F41" s="3">
        <v>1.05</v>
      </c>
      <c r="G41" s="20">
        <f t="shared" si="0"/>
        <v>16.8</v>
      </c>
    </row>
    <row r="42" spans="1:7" ht="15" customHeight="1" x14ac:dyDescent="0.25">
      <c r="A42" s="59" t="s">
        <v>296</v>
      </c>
      <c r="B42" s="13" t="s">
        <v>334</v>
      </c>
      <c r="C42" s="116" t="s">
        <v>360</v>
      </c>
      <c r="D42" s="117" t="s">
        <v>253</v>
      </c>
      <c r="E42" s="117">
        <v>34</v>
      </c>
      <c r="F42" s="3">
        <v>1.05</v>
      </c>
      <c r="G42" s="20">
        <f t="shared" si="0"/>
        <v>35.700000000000003</v>
      </c>
    </row>
    <row r="43" spans="1:7" ht="15" customHeight="1" x14ac:dyDescent="0.25">
      <c r="A43" s="59" t="s">
        <v>296</v>
      </c>
      <c r="B43" s="13" t="s">
        <v>335</v>
      </c>
      <c r="C43" s="116" t="s">
        <v>361</v>
      </c>
      <c r="D43" s="117" t="s">
        <v>253</v>
      </c>
      <c r="E43" s="117">
        <v>4</v>
      </c>
      <c r="F43" s="3">
        <v>11.34</v>
      </c>
      <c r="G43" s="20">
        <f t="shared" si="0"/>
        <v>45.36</v>
      </c>
    </row>
    <row r="44" spans="1:7" ht="15" customHeight="1" x14ac:dyDescent="0.25">
      <c r="A44" s="59" t="s">
        <v>296</v>
      </c>
      <c r="B44" s="13" t="s">
        <v>336</v>
      </c>
      <c r="C44" s="116" t="s">
        <v>362</v>
      </c>
      <c r="D44" s="117" t="s">
        <v>253</v>
      </c>
      <c r="E44" s="117">
        <v>16</v>
      </c>
      <c r="F44" s="3">
        <v>1.05</v>
      </c>
      <c r="G44" s="20">
        <f t="shared" si="0"/>
        <v>16.8</v>
      </c>
    </row>
    <row r="45" spans="1:7" ht="15" customHeight="1" x14ac:dyDescent="0.25">
      <c r="A45" s="59" t="s">
        <v>296</v>
      </c>
      <c r="B45" s="13" t="s">
        <v>337</v>
      </c>
      <c r="C45" s="116" t="s">
        <v>363</v>
      </c>
      <c r="D45" s="117" t="s">
        <v>253</v>
      </c>
      <c r="E45" s="117">
        <v>16</v>
      </c>
      <c r="F45" s="3">
        <v>1.05</v>
      </c>
      <c r="G45" s="20">
        <f t="shared" si="0"/>
        <v>16.8</v>
      </c>
    </row>
    <row r="46" spans="1:7" ht="15" customHeight="1" x14ac:dyDescent="0.25">
      <c r="A46" s="59" t="s">
        <v>296</v>
      </c>
      <c r="B46" s="13" t="s">
        <v>338</v>
      </c>
      <c r="C46" s="116" t="s">
        <v>364</v>
      </c>
      <c r="D46" s="117" t="s">
        <v>253</v>
      </c>
      <c r="E46" s="117">
        <v>20</v>
      </c>
      <c r="F46" s="3">
        <v>2.73</v>
      </c>
      <c r="G46" s="20">
        <f t="shared" si="0"/>
        <v>54.6</v>
      </c>
    </row>
    <row r="47" spans="1:7" ht="15" customHeight="1" x14ac:dyDescent="0.25">
      <c r="A47" s="59" t="s">
        <v>296</v>
      </c>
      <c r="B47" s="13" t="s">
        <v>339</v>
      </c>
      <c r="C47" s="116" t="s">
        <v>365</v>
      </c>
      <c r="D47" s="117" t="s">
        <v>253</v>
      </c>
      <c r="E47" s="117">
        <v>2</v>
      </c>
      <c r="F47" s="3">
        <v>59.85</v>
      </c>
      <c r="G47" s="20">
        <f t="shared" si="0"/>
        <v>119.7</v>
      </c>
    </row>
    <row r="48" spans="1:7" ht="15" customHeight="1" x14ac:dyDescent="0.25">
      <c r="A48" s="59" t="s">
        <v>296</v>
      </c>
      <c r="B48" s="13" t="s">
        <v>340</v>
      </c>
      <c r="C48" s="116" t="s">
        <v>366</v>
      </c>
      <c r="D48" s="117" t="s">
        <v>253</v>
      </c>
      <c r="E48" s="117">
        <v>4</v>
      </c>
      <c r="F48" s="3">
        <v>1.05</v>
      </c>
      <c r="G48" s="20">
        <f t="shared" si="0"/>
        <v>4.2</v>
      </c>
    </row>
    <row r="49" spans="1:9" ht="15" customHeight="1" x14ac:dyDescent="0.25">
      <c r="A49" s="59" t="s">
        <v>296</v>
      </c>
      <c r="B49" s="13" t="s">
        <v>341</v>
      </c>
      <c r="C49" s="116" t="s">
        <v>367</v>
      </c>
      <c r="D49" s="117" t="s">
        <v>253</v>
      </c>
      <c r="E49" s="117">
        <v>2</v>
      </c>
      <c r="F49" s="3">
        <v>2.21</v>
      </c>
      <c r="G49" s="20">
        <f t="shared" si="0"/>
        <v>4.42</v>
      </c>
    </row>
    <row r="50" spans="1:9" ht="15" customHeight="1" x14ac:dyDescent="0.25">
      <c r="A50" s="59" t="s">
        <v>296</v>
      </c>
      <c r="B50" s="13" t="s">
        <v>342</v>
      </c>
      <c r="C50" s="116" t="s">
        <v>368</v>
      </c>
      <c r="D50" s="117" t="s">
        <v>253</v>
      </c>
      <c r="E50" s="117">
        <v>2</v>
      </c>
      <c r="F50" s="3">
        <v>15.75</v>
      </c>
      <c r="G50" s="20">
        <f t="shared" si="0"/>
        <v>31.5</v>
      </c>
    </row>
    <row r="51" spans="1:9" ht="15" customHeight="1" x14ac:dyDescent="0.25">
      <c r="A51" s="59" t="s">
        <v>296</v>
      </c>
      <c r="B51" s="13" t="s">
        <v>343</v>
      </c>
      <c r="C51" s="116" t="s">
        <v>369</v>
      </c>
      <c r="D51" s="117" t="s">
        <v>253</v>
      </c>
      <c r="E51" s="117">
        <v>2</v>
      </c>
      <c r="F51" s="3">
        <v>15.75</v>
      </c>
      <c r="G51" s="20">
        <f t="shared" si="0"/>
        <v>31.5</v>
      </c>
    </row>
    <row r="52" spans="1:9" ht="15" customHeight="1" x14ac:dyDescent="0.25">
      <c r="A52" s="59" t="s">
        <v>296</v>
      </c>
      <c r="B52" s="13" t="s">
        <v>344</v>
      </c>
      <c r="C52" s="116" t="s">
        <v>370</v>
      </c>
      <c r="D52" s="117" t="s">
        <v>253</v>
      </c>
      <c r="E52" s="117">
        <v>2</v>
      </c>
      <c r="F52" s="3">
        <v>36.75</v>
      </c>
      <c r="G52" s="20">
        <f t="shared" si="0"/>
        <v>73.5</v>
      </c>
    </row>
    <row r="53" spans="1:9" ht="15" customHeight="1" x14ac:dyDescent="0.25">
      <c r="A53" s="59" t="s">
        <v>296</v>
      </c>
      <c r="B53" s="13" t="s">
        <v>345</v>
      </c>
      <c r="C53" s="116" t="s">
        <v>317</v>
      </c>
      <c r="D53" s="117" t="s">
        <v>253</v>
      </c>
      <c r="E53" s="117">
        <v>2</v>
      </c>
      <c r="F53" s="3">
        <v>82.95</v>
      </c>
      <c r="G53" s="20">
        <f t="shared" si="0"/>
        <v>165.9</v>
      </c>
    </row>
    <row r="54" spans="1:9" ht="15" customHeight="1" x14ac:dyDescent="0.25">
      <c r="A54" s="59" t="s">
        <v>296</v>
      </c>
      <c r="B54" s="13" t="s">
        <v>346</v>
      </c>
      <c r="C54" s="116" t="s">
        <v>371</v>
      </c>
      <c r="D54" s="117" t="s">
        <v>253</v>
      </c>
      <c r="E54" s="117">
        <v>4</v>
      </c>
      <c r="F54" s="3">
        <v>1.05</v>
      </c>
      <c r="G54" s="20">
        <f t="shared" si="0"/>
        <v>4.2</v>
      </c>
    </row>
    <row r="55" spans="1:9" ht="15" customHeight="1" x14ac:dyDescent="0.25">
      <c r="A55" s="59" t="s">
        <v>296</v>
      </c>
      <c r="B55" s="13" t="s">
        <v>347</v>
      </c>
      <c r="C55" s="116" t="s">
        <v>372</v>
      </c>
      <c r="D55" s="117" t="s">
        <v>253</v>
      </c>
      <c r="E55" s="117">
        <v>12</v>
      </c>
      <c r="F55" s="3">
        <v>5.04</v>
      </c>
      <c r="G55" s="20">
        <f t="shared" si="0"/>
        <v>60.48</v>
      </c>
    </row>
    <row r="56" spans="1:9" ht="15" customHeight="1" x14ac:dyDescent="0.25">
      <c r="A56" s="59" t="s">
        <v>296</v>
      </c>
      <c r="B56" s="13" t="s">
        <v>348</v>
      </c>
      <c r="C56" s="116" t="s">
        <v>373</v>
      </c>
      <c r="D56" s="117" t="s">
        <v>253</v>
      </c>
      <c r="E56" s="117">
        <v>6</v>
      </c>
      <c r="F56" s="3">
        <v>5.99</v>
      </c>
      <c r="G56" s="20">
        <f t="shared" si="0"/>
        <v>35.94</v>
      </c>
    </row>
    <row r="57" spans="1:9" ht="75" customHeight="1" x14ac:dyDescent="0.25">
      <c r="A57" s="59" t="s">
        <v>296</v>
      </c>
      <c r="B57" s="13" t="s">
        <v>349</v>
      </c>
      <c r="C57" s="116" t="s">
        <v>523</v>
      </c>
      <c r="D57" s="117" t="s">
        <v>297</v>
      </c>
      <c r="E57" s="117">
        <v>2</v>
      </c>
      <c r="F57" s="3">
        <v>101.85</v>
      </c>
      <c r="G57" s="20">
        <f t="shared" si="0"/>
        <v>203.7</v>
      </c>
    </row>
    <row r="58" spans="1:9" ht="15" customHeight="1" x14ac:dyDescent="0.25">
      <c r="A58" s="59" t="s">
        <v>296</v>
      </c>
      <c r="B58" s="13" t="s">
        <v>350</v>
      </c>
      <c r="C58" s="116" t="s">
        <v>315</v>
      </c>
      <c r="D58" s="117" t="s">
        <v>22</v>
      </c>
      <c r="E58" s="117">
        <v>4</v>
      </c>
      <c r="F58" s="3">
        <v>2.21</v>
      </c>
      <c r="G58" s="20">
        <f t="shared" si="0"/>
        <v>8.84</v>
      </c>
    </row>
    <row r="59" spans="1:9" ht="30" customHeight="1" thickBot="1" x14ac:dyDescent="0.3">
      <c r="A59" s="59" t="s">
        <v>296</v>
      </c>
      <c r="B59" s="13" t="s">
        <v>351</v>
      </c>
      <c r="C59" s="116" t="s">
        <v>323</v>
      </c>
      <c r="D59" s="117" t="s">
        <v>22</v>
      </c>
      <c r="E59" s="117">
        <v>69</v>
      </c>
      <c r="F59" s="3">
        <v>3.68</v>
      </c>
      <c r="G59" s="20">
        <f t="shared" si="0"/>
        <v>253.92</v>
      </c>
    </row>
    <row r="60" spans="1:9" ht="15" customHeight="1" x14ac:dyDescent="0.25">
      <c r="A60" s="59" t="s">
        <v>296</v>
      </c>
      <c r="B60" s="13" t="s">
        <v>352</v>
      </c>
      <c r="C60" s="116" t="s">
        <v>307</v>
      </c>
      <c r="D60" s="117" t="s">
        <v>22</v>
      </c>
      <c r="E60" s="117">
        <v>47</v>
      </c>
      <c r="F60" s="3">
        <v>1.68</v>
      </c>
      <c r="G60" s="20">
        <f t="shared" si="0"/>
        <v>78.959999999999994</v>
      </c>
      <c r="H60" s="177" t="s">
        <v>26</v>
      </c>
      <c r="I60" s="175">
        <f>ROUND(SUM(G5:G61),2)</f>
        <v>93719.92</v>
      </c>
    </row>
    <row r="61" spans="1:9" ht="15" customHeight="1" thickBot="1" x14ac:dyDescent="0.3">
      <c r="A61" s="80" t="s">
        <v>296</v>
      </c>
      <c r="B61" s="47" t="s">
        <v>353</v>
      </c>
      <c r="C61" s="122" t="s">
        <v>316</v>
      </c>
      <c r="D61" s="123" t="s">
        <v>22</v>
      </c>
      <c r="E61" s="124">
        <v>47</v>
      </c>
      <c r="F61" s="111">
        <v>0.53</v>
      </c>
      <c r="G61" s="78">
        <f t="shared" si="0"/>
        <v>24.91</v>
      </c>
      <c r="H61" s="178"/>
      <c r="I61" s="176"/>
    </row>
    <row r="62" spans="1:9" s="5" customFormat="1" ht="15" customHeight="1" x14ac:dyDescent="0.25">
      <c r="A62" s="58" t="s">
        <v>374</v>
      </c>
      <c r="B62" s="15" t="s">
        <v>28</v>
      </c>
      <c r="C62" s="118" t="s">
        <v>378</v>
      </c>
      <c r="D62" s="119" t="s">
        <v>10</v>
      </c>
      <c r="E62" s="119">
        <v>0.52700000000000002</v>
      </c>
      <c r="F62" s="54">
        <v>12600</v>
      </c>
      <c r="G62" s="19">
        <f t="shared" si="0"/>
        <v>6640.2</v>
      </c>
      <c r="H62" s="6"/>
    </row>
    <row r="63" spans="1:9" s="5" customFormat="1" ht="15" customHeight="1" x14ac:dyDescent="0.25">
      <c r="A63" s="59" t="s">
        <v>374</v>
      </c>
      <c r="B63" s="13" t="s">
        <v>29</v>
      </c>
      <c r="C63" s="116" t="s">
        <v>379</v>
      </c>
      <c r="D63" s="117" t="s">
        <v>10</v>
      </c>
      <c r="E63" s="117">
        <v>1.18</v>
      </c>
      <c r="F63" s="55">
        <v>6300</v>
      </c>
      <c r="G63" s="20">
        <f t="shared" si="0"/>
        <v>7434</v>
      </c>
      <c r="H63" s="6"/>
    </row>
    <row r="64" spans="1:9" s="5" customFormat="1" ht="15" customHeight="1" x14ac:dyDescent="0.25">
      <c r="A64" s="59" t="s">
        <v>374</v>
      </c>
      <c r="B64" s="13" t="s">
        <v>31</v>
      </c>
      <c r="C64" s="116" t="s">
        <v>380</v>
      </c>
      <c r="D64" s="117" t="s">
        <v>10</v>
      </c>
      <c r="E64" s="117">
        <v>7.1999999999999995E-2</v>
      </c>
      <c r="F64" s="55">
        <v>12600</v>
      </c>
      <c r="G64" s="20">
        <f t="shared" si="0"/>
        <v>907.2</v>
      </c>
      <c r="H64" s="6"/>
    </row>
    <row r="65" spans="1:8" s="5" customFormat="1" ht="15" customHeight="1" x14ac:dyDescent="0.25">
      <c r="A65" s="59" t="s">
        <v>374</v>
      </c>
      <c r="B65" s="13" t="s">
        <v>32</v>
      </c>
      <c r="C65" s="116" t="s">
        <v>381</v>
      </c>
      <c r="D65" s="117" t="s">
        <v>10</v>
      </c>
      <c r="E65" s="117">
        <v>4.0000000000000001E-3</v>
      </c>
      <c r="F65" s="55">
        <v>12600</v>
      </c>
      <c r="G65" s="20">
        <f t="shared" si="0"/>
        <v>50.4</v>
      </c>
      <c r="H65" s="6"/>
    </row>
    <row r="66" spans="1:8" s="5" customFormat="1" ht="15" customHeight="1" x14ac:dyDescent="0.25">
      <c r="A66" s="59" t="s">
        <v>374</v>
      </c>
      <c r="B66" s="13" t="s">
        <v>33</v>
      </c>
      <c r="C66" s="116" t="s">
        <v>382</v>
      </c>
      <c r="D66" s="117" t="s">
        <v>235</v>
      </c>
      <c r="E66" s="117">
        <v>18.63</v>
      </c>
      <c r="F66" s="55">
        <v>157.5</v>
      </c>
      <c r="G66" s="20">
        <f t="shared" si="0"/>
        <v>2934.23</v>
      </c>
      <c r="H66" s="6"/>
    </row>
    <row r="67" spans="1:8" s="5" customFormat="1" ht="15" customHeight="1" x14ac:dyDescent="0.25">
      <c r="A67" s="59" t="s">
        <v>374</v>
      </c>
      <c r="B67" s="13" t="s">
        <v>34</v>
      </c>
      <c r="C67" s="116" t="s">
        <v>383</v>
      </c>
      <c r="D67" s="117" t="s">
        <v>235</v>
      </c>
      <c r="E67" s="117">
        <v>1.64</v>
      </c>
      <c r="F67" s="55">
        <v>3360</v>
      </c>
      <c r="G67" s="20">
        <f t="shared" si="0"/>
        <v>5510.4</v>
      </c>
      <c r="H67" s="6"/>
    </row>
    <row r="68" spans="1:8" s="5" customFormat="1" ht="15" customHeight="1" x14ac:dyDescent="0.25">
      <c r="A68" s="59" t="s">
        <v>374</v>
      </c>
      <c r="B68" s="13" t="s">
        <v>117</v>
      </c>
      <c r="C68" s="116" t="s">
        <v>384</v>
      </c>
      <c r="D68" s="117" t="s">
        <v>326</v>
      </c>
      <c r="E68" s="117">
        <v>60</v>
      </c>
      <c r="F68" s="55">
        <v>7.35</v>
      </c>
      <c r="G68" s="20">
        <f t="shared" si="0"/>
        <v>441</v>
      </c>
      <c r="H68" s="6"/>
    </row>
    <row r="69" spans="1:8" s="5" customFormat="1" ht="78" customHeight="1" x14ac:dyDescent="0.25">
      <c r="A69" s="59" t="s">
        <v>374</v>
      </c>
      <c r="B69" s="13" t="s">
        <v>118</v>
      </c>
      <c r="C69" s="116" t="s">
        <v>524</v>
      </c>
      <c r="D69" s="117" t="s">
        <v>235</v>
      </c>
      <c r="E69" s="117">
        <v>23.46</v>
      </c>
      <c r="F69" s="55">
        <v>157.5</v>
      </c>
      <c r="G69" s="20">
        <f t="shared" si="0"/>
        <v>3694.95</v>
      </c>
      <c r="H69" s="6"/>
    </row>
    <row r="70" spans="1:8" s="5" customFormat="1" ht="15" customHeight="1" x14ac:dyDescent="0.25">
      <c r="A70" s="59" t="s">
        <v>374</v>
      </c>
      <c r="B70" s="13" t="s">
        <v>119</v>
      </c>
      <c r="C70" s="116" t="s">
        <v>428</v>
      </c>
      <c r="D70" s="117" t="s">
        <v>235</v>
      </c>
      <c r="E70" s="117">
        <v>3.11</v>
      </c>
      <c r="F70" s="55">
        <v>105</v>
      </c>
      <c r="G70" s="20">
        <f t="shared" si="0"/>
        <v>326.55</v>
      </c>
      <c r="H70" s="6"/>
    </row>
    <row r="71" spans="1:8" s="5" customFormat="1" ht="15" customHeight="1" x14ac:dyDescent="0.25">
      <c r="A71" s="59" t="s">
        <v>374</v>
      </c>
      <c r="B71" s="13" t="s">
        <v>120</v>
      </c>
      <c r="C71" s="116" t="s">
        <v>385</v>
      </c>
      <c r="D71" s="117" t="s">
        <v>235</v>
      </c>
      <c r="E71" s="117">
        <v>17.07</v>
      </c>
      <c r="F71" s="55">
        <v>52.5</v>
      </c>
      <c r="G71" s="20">
        <f t="shared" si="0"/>
        <v>896.18</v>
      </c>
      <c r="H71" s="6"/>
    </row>
    <row r="72" spans="1:8" s="5" customFormat="1" ht="15" customHeight="1" x14ac:dyDescent="0.25">
      <c r="A72" s="59" t="s">
        <v>374</v>
      </c>
      <c r="B72" s="13" t="s">
        <v>121</v>
      </c>
      <c r="C72" s="116" t="s">
        <v>386</v>
      </c>
      <c r="D72" s="117" t="s">
        <v>235</v>
      </c>
      <c r="E72" s="117">
        <v>0.72</v>
      </c>
      <c r="F72" s="55">
        <v>52.5</v>
      </c>
      <c r="G72" s="20">
        <f t="shared" si="0"/>
        <v>37.799999999999997</v>
      </c>
      <c r="H72" s="6"/>
    </row>
    <row r="73" spans="1:8" s="5" customFormat="1" ht="15" customHeight="1" x14ac:dyDescent="0.25">
      <c r="A73" s="59" t="s">
        <v>374</v>
      </c>
      <c r="B73" s="13" t="s">
        <v>122</v>
      </c>
      <c r="C73" s="116" t="s">
        <v>387</v>
      </c>
      <c r="D73" s="117" t="s">
        <v>235</v>
      </c>
      <c r="E73" s="117">
        <v>0.04</v>
      </c>
      <c r="F73" s="55">
        <v>52.5</v>
      </c>
      <c r="G73" s="20">
        <f t="shared" si="0"/>
        <v>2.1</v>
      </c>
      <c r="H73" s="6"/>
    </row>
    <row r="74" spans="1:8" s="5" customFormat="1" ht="15" customHeight="1" x14ac:dyDescent="0.25">
      <c r="A74" s="59" t="s">
        <v>374</v>
      </c>
      <c r="B74" s="13" t="s">
        <v>123</v>
      </c>
      <c r="C74" s="116" t="s">
        <v>388</v>
      </c>
      <c r="D74" s="117" t="s">
        <v>235</v>
      </c>
      <c r="E74" s="117">
        <v>17.829999999999998</v>
      </c>
      <c r="F74" s="55">
        <v>315</v>
      </c>
      <c r="G74" s="20">
        <f t="shared" si="0"/>
        <v>5616.45</v>
      </c>
      <c r="H74" s="6"/>
    </row>
    <row r="75" spans="1:8" s="5" customFormat="1" ht="15" customHeight="1" x14ac:dyDescent="0.25">
      <c r="A75" s="59" t="s">
        <v>374</v>
      </c>
      <c r="B75" s="13" t="s">
        <v>124</v>
      </c>
      <c r="C75" s="116" t="s">
        <v>389</v>
      </c>
      <c r="D75" s="117" t="s">
        <v>235</v>
      </c>
      <c r="E75" s="117">
        <v>0.76</v>
      </c>
      <c r="F75" s="55">
        <v>525</v>
      </c>
      <c r="G75" s="20">
        <f t="shared" si="0"/>
        <v>399</v>
      </c>
      <c r="H75" s="6"/>
    </row>
    <row r="76" spans="1:8" s="5" customFormat="1" ht="15" customHeight="1" x14ac:dyDescent="0.25">
      <c r="A76" s="59" t="s">
        <v>374</v>
      </c>
      <c r="B76" s="13" t="s">
        <v>125</v>
      </c>
      <c r="C76" s="116" t="s">
        <v>390</v>
      </c>
      <c r="D76" s="117" t="s">
        <v>235</v>
      </c>
      <c r="E76" s="117">
        <v>0.04</v>
      </c>
      <c r="F76" s="55">
        <v>1050</v>
      </c>
      <c r="G76" s="20">
        <f t="shared" si="0"/>
        <v>42</v>
      </c>
      <c r="H76" s="6"/>
    </row>
    <row r="77" spans="1:8" s="5" customFormat="1" ht="15" customHeight="1" x14ac:dyDescent="0.25">
      <c r="A77" s="59" t="s">
        <v>374</v>
      </c>
      <c r="B77" s="13" t="s">
        <v>432</v>
      </c>
      <c r="C77" s="116" t="s">
        <v>391</v>
      </c>
      <c r="D77" s="117" t="s">
        <v>297</v>
      </c>
      <c r="E77" s="117">
        <v>1</v>
      </c>
      <c r="F77" s="55">
        <v>29.4</v>
      </c>
      <c r="G77" s="20">
        <f t="shared" si="0"/>
        <v>29.4</v>
      </c>
      <c r="H77" s="6"/>
    </row>
    <row r="78" spans="1:8" s="5" customFormat="1" ht="15" customHeight="1" x14ac:dyDescent="0.25">
      <c r="A78" s="59" t="s">
        <v>374</v>
      </c>
      <c r="B78" s="13" t="s">
        <v>433</v>
      </c>
      <c r="C78" s="116" t="s">
        <v>392</v>
      </c>
      <c r="D78" s="117" t="s">
        <v>297</v>
      </c>
      <c r="E78" s="117">
        <v>63</v>
      </c>
      <c r="F78" s="55">
        <v>22.05</v>
      </c>
      <c r="G78" s="20">
        <f t="shared" si="0"/>
        <v>1389.15</v>
      </c>
      <c r="H78" s="6"/>
    </row>
    <row r="79" spans="1:8" s="5" customFormat="1" ht="15" customHeight="1" x14ac:dyDescent="0.25">
      <c r="A79" s="59" t="s">
        <v>374</v>
      </c>
      <c r="B79" s="13" t="s">
        <v>434</v>
      </c>
      <c r="C79" s="116" t="s">
        <v>393</v>
      </c>
      <c r="D79" s="117" t="s">
        <v>253</v>
      </c>
      <c r="E79" s="117">
        <v>64</v>
      </c>
      <c r="F79" s="55">
        <v>3.15</v>
      </c>
      <c r="G79" s="20">
        <f t="shared" si="0"/>
        <v>201.6</v>
      </c>
      <c r="H79" s="6"/>
    </row>
    <row r="80" spans="1:8" s="5" customFormat="1" ht="15" customHeight="1" x14ac:dyDescent="0.25">
      <c r="A80" s="59" t="s">
        <v>374</v>
      </c>
      <c r="B80" s="13" t="s">
        <v>435</v>
      </c>
      <c r="C80" s="125" t="s">
        <v>394</v>
      </c>
      <c r="D80" s="117" t="s">
        <v>375</v>
      </c>
      <c r="E80" s="117">
        <v>0.64</v>
      </c>
      <c r="F80" s="55">
        <v>315</v>
      </c>
      <c r="G80" s="20">
        <f t="shared" si="0"/>
        <v>201.6</v>
      </c>
      <c r="H80" s="6"/>
    </row>
    <row r="81" spans="1:8" s="5" customFormat="1" ht="15" customHeight="1" x14ac:dyDescent="0.25">
      <c r="A81" s="59" t="s">
        <v>374</v>
      </c>
      <c r="B81" s="13" t="s">
        <v>436</v>
      </c>
      <c r="C81" s="116" t="s">
        <v>395</v>
      </c>
      <c r="D81" s="117" t="s">
        <v>253</v>
      </c>
      <c r="E81" s="117">
        <v>65</v>
      </c>
      <c r="F81" s="55">
        <v>3.15</v>
      </c>
      <c r="G81" s="20">
        <f t="shared" si="0"/>
        <v>204.75</v>
      </c>
      <c r="H81" s="6"/>
    </row>
    <row r="82" spans="1:8" s="5" customFormat="1" ht="15" customHeight="1" x14ac:dyDescent="0.25">
      <c r="A82" s="59" t="s">
        <v>374</v>
      </c>
      <c r="B82" s="13" t="s">
        <v>437</v>
      </c>
      <c r="C82" s="125" t="s">
        <v>396</v>
      </c>
      <c r="D82" s="117" t="s">
        <v>253</v>
      </c>
      <c r="E82" s="117">
        <v>65</v>
      </c>
      <c r="F82" s="55">
        <v>3.15</v>
      </c>
      <c r="G82" s="20">
        <f t="shared" si="0"/>
        <v>204.75</v>
      </c>
      <c r="H82" s="6"/>
    </row>
    <row r="83" spans="1:8" s="5" customFormat="1" ht="15" customHeight="1" x14ac:dyDescent="0.25">
      <c r="A83" s="59" t="s">
        <v>374</v>
      </c>
      <c r="B83" s="13" t="s">
        <v>438</v>
      </c>
      <c r="C83" s="125" t="s">
        <v>397</v>
      </c>
      <c r="D83" s="117" t="s">
        <v>297</v>
      </c>
      <c r="E83" s="117">
        <v>1</v>
      </c>
      <c r="F83" s="55">
        <v>157.5</v>
      </c>
      <c r="G83" s="20">
        <f t="shared" si="0"/>
        <v>157.5</v>
      </c>
      <c r="H83" s="6"/>
    </row>
    <row r="84" spans="1:8" s="5" customFormat="1" ht="15" customHeight="1" x14ac:dyDescent="0.25">
      <c r="A84" s="59" t="s">
        <v>374</v>
      </c>
      <c r="B84" s="13" t="s">
        <v>439</v>
      </c>
      <c r="C84" s="125" t="s">
        <v>398</v>
      </c>
      <c r="D84" s="117" t="s">
        <v>22</v>
      </c>
      <c r="E84" s="117">
        <v>128</v>
      </c>
      <c r="F84" s="55">
        <v>5.25</v>
      </c>
      <c r="G84" s="20">
        <f t="shared" si="0"/>
        <v>672</v>
      </c>
      <c r="H84" s="6"/>
    </row>
    <row r="85" spans="1:8" s="5" customFormat="1" ht="15" customHeight="1" x14ac:dyDescent="0.25">
      <c r="A85" s="59" t="s">
        <v>374</v>
      </c>
      <c r="B85" s="13" t="s">
        <v>440</v>
      </c>
      <c r="C85" s="116" t="s">
        <v>399</v>
      </c>
      <c r="D85" s="117" t="s">
        <v>253</v>
      </c>
      <c r="E85" s="117">
        <v>15</v>
      </c>
      <c r="F85" s="55">
        <v>57.75</v>
      </c>
      <c r="G85" s="20">
        <f t="shared" si="0"/>
        <v>866.25</v>
      </c>
      <c r="H85" s="6"/>
    </row>
    <row r="86" spans="1:8" s="5" customFormat="1" ht="15" customHeight="1" x14ac:dyDescent="0.25">
      <c r="A86" s="59" t="s">
        <v>374</v>
      </c>
      <c r="B86" s="13" t="s">
        <v>441</v>
      </c>
      <c r="C86" s="116" t="s">
        <v>400</v>
      </c>
      <c r="D86" s="117" t="s">
        <v>253</v>
      </c>
      <c r="E86" s="117">
        <v>48</v>
      </c>
      <c r="F86" s="55">
        <v>68.25</v>
      </c>
      <c r="G86" s="20">
        <f t="shared" si="0"/>
        <v>3276</v>
      </c>
      <c r="H86" s="6"/>
    </row>
    <row r="87" spans="1:8" s="5" customFormat="1" ht="15" customHeight="1" x14ac:dyDescent="0.25">
      <c r="A87" s="59" t="s">
        <v>374</v>
      </c>
      <c r="B87" s="13" t="s">
        <v>442</v>
      </c>
      <c r="C87" s="116" t="s">
        <v>401</v>
      </c>
      <c r="D87" s="117" t="s">
        <v>253</v>
      </c>
      <c r="E87" s="117">
        <v>15</v>
      </c>
      <c r="F87" s="55">
        <v>26.25</v>
      </c>
      <c r="G87" s="20">
        <f t="shared" si="0"/>
        <v>393.75</v>
      </c>
      <c r="H87" s="6"/>
    </row>
    <row r="88" spans="1:8" s="5" customFormat="1" ht="15" customHeight="1" x14ac:dyDescent="0.25">
      <c r="A88" s="59" t="s">
        <v>374</v>
      </c>
      <c r="B88" s="13" t="s">
        <v>443</v>
      </c>
      <c r="C88" s="116" t="s">
        <v>402</v>
      </c>
      <c r="D88" s="117" t="s">
        <v>253</v>
      </c>
      <c r="E88" s="117">
        <v>48</v>
      </c>
      <c r="F88" s="55">
        <v>26.25</v>
      </c>
      <c r="G88" s="20">
        <f t="shared" si="0"/>
        <v>1260</v>
      </c>
      <c r="H88" s="6"/>
    </row>
    <row r="89" spans="1:8" s="5" customFormat="1" ht="15" customHeight="1" x14ac:dyDescent="0.25">
      <c r="A89" s="59" t="s">
        <v>374</v>
      </c>
      <c r="B89" s="13" t="s">
        <v>444</v>
      </c>
      <c r="C89" s="116" t="s">
        <v>403</v>
      </c>
      <c r="D89" s="117" t="s">
        <v>253</v>
      </c>
      <c r="E89" s="117">
        <v>48</v>
      </c>
      <c r="F89" s="55">
        <v>12.6</v>
      </c>
      <c r="G89" s="20">
        <f t="shared" si="0"/>
        <v>604.79999999999995</v>
      </c>
      <c r="H89" s="6"/>
    </row>
    <row r="90" spans="1:8" s="5" customFormat="1" ht="15" customHeight="1" x14ac:dyDescent="0.25">
      <c r="A90" s="59" t="s">
        <v>374</v>
      </c>
      <c r="B90" s="13" t="s">
        <v>445</v>
      </c>
      <c r="C90" s="116" t="s">
        <v>404</v>
      </c>
      <c r="D90" s="117" t="s">
        <v>253</v>
      </c>
      <c r="E90" s="117">
        <v>63</v>
      </c>
      <c r="F90" s="55">
        <v>16.8</v>
      </c>
      <c r="G90" s="20">
        <f t="shared" si="0"/>
        <v>1058.4000000000001</v>
      </c>
      <c r="H90" s="6"/>
    </row>
    <row r="91" spans="1:8" s="5" customFormat="1" ht="15" customHeight="1" x14ac:dyDescent="0.25">
      <c r="A91" s="59" t="s">
        <v>374</v>
      </c>
      <c r="B91" s="13" t="s">
        <v>446</v>
      </c>
      <c r="C91" s="116" t="s">
        <v>429</v>
      </c>
      <c r="D91" s="117" t="s">
        <v>297</v>
      </c>
      <c r="E91" s="117">
        <v>130</v>
      </c>
      <c r="F91" s="55">
        <v>7.35</v>
      </c>
      <c r="G91" s="20">
        <f t="shared" si="0"/>
        <v>955.5</v>
      </c>
      <c r="H91" s="6"/>
    </row>
    <row r="92" spans="1:8" s="5" customFormat="1" ht="15" customHeight="1" x14ac:dyDescent="0.25">
      <c r="A92" s="59" t="s">
        <v>374</v>
      </c>
      <c r="B92" s="13" t="s">
        <v>447</v>
      </c>
      <c r="C92" s="116" t="s">
        <v>405</v>
      </c>
      <c r="D92" s="117" t="s">
        <v>253</v>
      </c>
      <c r="E92" s="117">
        <v>1</v>
      </c>
      <c r="F92" s="55">
        <v>16.8</v>
      </c>
      <c r="G92" s="20">
        <f t="shared" si="0"/>
        <v>16.8</v>
      </c>
      <c r="H92" s="6"/>
    </row>
    <row r="93" spans="1:8" s="5" customFormat="1" ht="15" customHeight="1" x14ac:dyDescent="0.25">
      <c r="A93" s="59" t="s">
        <v>374</v>
      </c>
      <c r="B93" s="13" t="s">
        <v>448</v>
      </c>
      <c r="C93" s="116" t="s">
        <v>406</v>
      </c>
      <c r="D93" s="117" t="s">
        <v>297</v>
      </c>
      <c r="E93" s="117">
        <v>63</v>
      </c>
      <c r="F93" s="55">
        <v>6.3</v>
      </c>
      <c r="G93" s="20">
        <f t="shared" si="0"/>
        <v>396.9</v>
      </c>
      <c r="H93" s="6"/>
    </row>
    <row r="94" spans="1:8" s="5" customFormat="1" ht="15" customHeight="1" x14ac:dyDescent="0.25">
      <c r="A94" s="59" t="s">
        <v>374</v>
      </c>
      <c r="B94" s="13" t="s">
        <v>449</v>
      </c>
      <c r="C94" s="116" t="s">
        <v>407</v>
      </c>
      <c r="D94" s="117" t="s">
        <v>253</v>
      </c>
      <c r="E94" s="117">
        <v>63</v>
      </c>
      <c r="F94" s="55">
        <v>1.05</v>
      </c>
      <c r="G94" s="20">
        <f t="shared" si="0"/>
        <v>66.150000000000006</v>
      </c>
      <c r="H94" s="6"/>
    </row>
    <row r="95" spans="1:8" s="5" customFormat="1" ht="15" customHeight="1" x14ac:dyDescent="0.25">
      <c r="A95" s="59" t="s">
        <v>374</v>
      </c>
      <c r="B95" s="13" t="s">
        <v>450</v>
      </c>
      <c r="C95" s="116" t="s">
        <v>430</v>
      </c>
      <c r="D95" s="117" t="s">
        <v>253</v>
      </c>
      <c r="E95" s="117">
        <v>378</v>
      </c>
      <c r="F95" s="55">
        <v>1.05</v>
      </c>
      <c r="G95" s="20">
        <f t="shared" si="0"/>
        <v>396.9</v>
      </c>
      <c r="H95" s="6"/>
    </row>
    <row r="96" spans="1:8" s="5" customFormat="1" ht="15" customHeight="1" x14ac:dyDescent="0.25">
      <c r="A96" s="59" t="s">
        <v>374</v>
      </c>
      <c r="B96" s="13" t="s">
        <v>451</v>
      </c>
      <c r="C96" s="116" t="s">
        <v>236</v>
      </c>
      <c r="D96" s="117" t="s">
        <v>253</v>
      </c>
      <c r="E96" s="117">
        <v>154</v>
      </c>
      <c r="F96" s="55">
        <v>0.53</v>
      </c>
      <c r="G96" s="20">
        <f t="shared" si="0"/>
        <v>81.62</v>
      </c>
      <c r="H96" s="6"/>
    </row>
    <row r="97" spans="1:8" s="5" customFormat="1" ht="15" customHeight="1" x14ac:dyDescent="0.25">
      <c r="A97" s="59" t="s">
        <v>374</v>
      </c>
      <c r="B97" s="13" t="s">
        <v>452</v>
      </c>
      <c r="C97" s="116" t="s">
        <v>408</v>
      </c>
      <c r="D97" s="117" t="s">
        <v>297</v>
      </c>
      <c r="E97" s="117">
        <v>1</v>
      </c>
      <c r="F97" s="55">
        <v>78.75</v>
      </c>
      <c r="G97" s="20">
        <f t="shared" si="0"/>
        <v>78.75</v>
      </c>
      <c r="H97" s="6"/>
    </row>
    <row r="98" spans="1:8" s="5" customFormat="1" ht="15" customHeight="1" x14ac:dyDescent="0.25">
      <c r="A98" s="59" t="s">
        <v>374</v>
      </c>
      <c r="B98" s="13" t="s">
        <v>453</v>
      </c>
      <c r="C98" s="116" t="s">
        <v>409</v>
      </c>
      <c r="D98" s="117" t="s">
        <v>326</v>
      </c>
      <c r="E98" s="117">
        <v>0.25</v>
      </c>
      <c r="F98" s="55">
        <v>36.75</v>
      </c>
      <c r="G98" s="20">
        <f t="shared" si="0"/>
        <v>9.19</v>
      </c>
      <c r="H98" s="6"/>
    </row>
    <row r="99" spans="1:8" s="5" customFormat="1" ht="15" customHeight="1" x14ac:dyDescent="0.25">
      <c r="A99" s="59" t="s">
        <v>374</v>
      </c>
      <c r="B99" s="13" t="s">
        <v>454</v>
      </c>
      <c r="C99" s="116" t="s">
        <v>410</v>
      </c>
      <c r="D99" s="117" t="s">
        <v>326</v>
      </c>
      <c r="E99" s="117">
        <v>0.15</v>
      </c>
      <c r="F99" s="55">
        <v>10.5</v>
      </c>
      <c r="G99" s="20">
        <f t="shared" si="0"/>
        <v>1.58</v>
      </c>
      <c r="H99" s="6"/>
    </row>
    <row r="100" spans="1:8" s="5" customFormat="1" ht="15" customHeight="1" x14ac:dyDescent="0.25">
      <c r="A100" s="59" t="s">
        <v>374</v>
      </c>
      <c r="B100" s="13" t="s">
        <v>455</v>
      </c>
      <c r="C100" s="116" t="s">
        <v>411</v>
      </c>
      <c r="D100" s="117" t="s">
        <v>297</v>
      </c>
      <c r="E100" s="117">
        <v>1</v>
      </c>
      <c r="F100" s="55">
        <v>157.5</v>
      </c>
      <c r="G100" s="20">
        <f t="shared" si="0"/>
        <v>157.5</v>
      </c>
      <c r="H100" s="6"/>
    </row>
    <row r="101" spans="1:8" s="5" customFormat="1" ht="15" customHeight="1" x14ac:dyDescent="0.25">
      <c r="A101" s="59" t="s">
        <v>374</v>
      </c>
      <c r="B101" s="13" t="s">
        <v>456</v>
      </c>
      <c r="C101" s="116" t="s">
        <v>412</v>
      </c>
      <c r="D101" s="117" t="s">
        <v>297</v>
      </c>
      <c r="E101" s="117">
        <v>1</v>
      </c>
      <c r="F101" s="55">
        <v>1.05</v>
      </c>
      <c r="G101" s="20">
        <f t="shared" si="0"/>
        <v>1.05</v>
      </c>
      <c r="H101" s="6"/>
    </row>
    <row r="102" spans="1:8" s="5" customFormat="1" ht="15" customHeight="1" x14ac:dyDescent="0.25">
      <c r="A102" s="59" t="s">
        <v>374</v>
      </c>
      <c r="B102" s="13" t="s">
        <v>457</v>
      </c>
      <c r="C102" s="116" t="s">
        <v>413</v>
      </c>
      <c r="D102" s="117" t="s">
        <v>297</v>
      </c>
      <c r="E102" s="117">
        <v>130</v>
      </c>
      <c r="F102" s="55">
        <v>1.05</v>
      </c>
      <c r="G102" s="20">
        <f t="shared" si="0"/>
        <v>136.5</v>
      </c>
      <c r="H102" s="6"/>
    </row>
    <row r="103" spans="1:8" s="5" customFormat="1" ht="15" customHeight="1" x14ac:dyDescent="0.25">
      <c r="A103" s="59" t="s">
        <v>374</v>
      </c>
      <c r="B103" s="13" t="s">
        <v>458</v>
      </c>
      <c r="C103" s="116" t="s">
        <v>414</v>
      </c>
      <c r="D103" s="117" t="s">
        <v>253</v>
      </c>
      <c r="E103" s="117">
        <v>63</v>
      </c>
      <c r="F103" s="55">
        <v>1.05</v>
      </c>
      <c r="G103" s="20">
        <f t="shared" si="0"/>
        <v>66.150000000000006</v>
      </c>
      <c r="H103" s="6"/>
    </row>
    <row r="104" spans="1:8" s="5" customFormat="1" ht="15" customHeight="1" x14ac:dyDescent="0.25">
      <c r="A104" s="59" t="s">
        <v>374</v>
      </c>
      <c r="B104" s="13" t="s">
        <v>459</v>
      </c>
      <c r="C104" s="116" t="s">
        <v>415</v>
      </c>
      <c r="D104" s="117" t="s">
        <v>253</v>
      </c>
      <c r="E104" s="117">
        <v>64</v>
      </c>
      <c r="F104" s="55">
        <v>1.05</v>
      </c>
      <c r="G104" s="20">
        <f t="shared" si="0"/>
        <v>67.2</v>
      </c>
      <c r="H104" s="6"/>
    </row>
    <row r="105" spans="1:8" s="5" customFormat="1" ht="15" customHeight="1" x14ac:dyDescent="0.25">
      <c r="A105" s="59" t="s">
        <v>374</v>
      </c>
      <c r="B105" s="13" t="s">
        <v>460</v>
      </c>
      <c r="C105" s="116" t="s">
        <v>416</v>
      </c>
      <c r="D105" s="117" t="s">
        <v>431</v>
      </c>
      <c r="E105" s="117">
        <v>713</v>
      </c>
      <c r="F105" s="55">
        <v>1.05</v>
      </c>
      <c r="G105" s="20">
        <f t="shared" si="0"/>
        <v>748.65</v>
      </c>
      <c r="H105" s="6"/>
    </row>
    <row r="106" spans="1:8" s="5" customFormat="1" ht="15" customHeight="1" x14ac:dyDescent="0.25">
      <c r="A106" s="59" t="s">
        <v>374</v>
      </c>
      <c r="B106" s="13" t="s">
        <v>461</v>
      </c>
      <c r="C106" s="116" t="s">
        <v>417</v>
      </c>
      <c r="D106" s="117" t="s">
        <v>326</v>
      </c>
      <c r="E106" s="117">
        <v>642</v>
      </c>
      <c r="F106" s="55">
        <v>0.53</v>
      </c>
      <c r="G106" s="20">
        <f t="shared" si="0"/>
        <v>340.26</v>
      </c>
      <c r="H106" s="6"/>
    </row>
    <row r="107" spans="1:8" s="5" customFormat="1" ht="15" customHeight="1" x14ac:dyDescent="0.25">
      <c r="A107" s="59" t="s">
        <v>374</v>
      </c>
      <c r="B107" s="13" t="s">
        <v>462</v>
      </c>
      <c r="C107" s="116" t="s">
        <v>418</v>
      </c>
      <c r="D107" s="117" t="s">
        <v>297</v>
      </c>
      <c r="E107" s="117">
        <v>2</v>
      </c>
      <c r="F107" s="55">
        <v>157.5</v>
      </c>
      <c r="G107" s="20">
        <f t="shared" si="0"/>
        <v>315</v>
      </c>
      <c r="H107" s="6"/>
    </row>
    <row r="108" spans="1:8" s="5" customFormat="1" ht="15" customHeight="1" x14ac:dyDescent="0.25">
      <c r="A108" s="59" t="s">
        <v>374</v>
      </c>
      <c r="B108" s="13" t="s">
        <v>463</v>
      </c>
      <c r="C108" s="116" t="s">
        <v>419</v>
      </c>
      <c r="D108" s="117" t="s">
        <v>253</v>
      </c>
      <c r="E108" s="117">
        <v>6</v>
      </c>
      <c r="F108" s="55">
        <v>26.25</v>
      </c>
      <c r="G108" s="20">
        <f t="shared" si="0"/>
        <v>157.5</v>
      </c>
      <c r="H108" s="6"/>
    </row>
    <row r="109" spans="1:8" s="5" customFormat="1" ht="15" customHeight="1" x14ac:dyDescent="0.25">
      <c r="A109" s="59" t="s">
        <v>374</v>
      </c>
      <c r="B109" s="13" t="s">
        <v>464</v>
      </c>
      <c r="C109" s="116" t="s">
        <v>391</v>
      </c>
      <c r="D109" s="117" t="s">
        <v>297</v>
      </c>
      <c r="E109" s="117">
        <v>2</v>
      </c>
      <c r="F109" s="55">
        <v>22.05</v>
      </c>
      <c r="G109" s="20">
        <f t="shared" si="0"/>
        <v>44.1</v>
      </c>
      <c r="H109" s="6"/>
    </row>
    <row r="110" spans="1:8" s="5" customFormat="1" ht="15" customHeight="1" x14ac:dyDescent="0.25">
      <c r="A110" s="59" t="s">
        <v>374</v>
      </c>
      <c r="B110" s="13" t="s">
        <v>465</v>
      </c>
      <c r="C110" s="116" t="s">
        <v>393</v>
      </c>
      <c r="D110" s="117" t="s">
        <v>253</v>
      </c>
      <c r="E110" s="117">
        <v>2</v>
      </c>
      <c r="F110" s="55">
        <v>3.15</v>
      </c>
      <c r="G110" s="20">
        <f t="shared" si="0"/>
        <v>6.3</v>
      </c>
      <c r="H110" s="6"/>
    </row>
    <row r="111" spans="1:8" s="5" customFormat="1" ht="15" customHeight="1" x14ac:dyDescent="0.25">
      <c r="A111" s="59" t="s">
        <v>374</v>
      </c>
      <c r="B111" s="13" t="s">
        <v>466</v>
      </c>
      <c r="C111" s="125" t="s">
        <v>394</v>
      </c>
      <c r="D111" s="117" t="s">
        <v>375</v>
      </c>
      <c r="E111" s="117">
        <v>0.02</v>
      </c>
      <c r="F111" s="55">
        <v>3.15</v>
      </c>
      <c r="G111" s="20">
        <f t="shared" si="0"/>
        <v>0.06</v>
      </c>
      <c r="H111" s="6"/>
    </row>
    <row r="112" spans="1:8" s="5" customFormat="1" ht="15" customHeight="1" x14ac:dyDescent="0.25">
      <c r="A112" s="59" t="s">
        <v>374</v>
      </c>
      <c r="B112" s="13" t="s">
        <v>467</v>
      </c>
      <c r="C112" s="116" t="s">
        <v>395</v>
      </c>
      <c r="D112" s="117" t="s">
        <v>253</v>
      </c>
      <c r="E112" s="117">
        <v>1</v>
      </c>
      <c r="F112" s="55">
        <v>3.15</v>
      </c>
      <c r="G112" s="20">
        <f t="shared" si="0"/>
        <v>3.15</v>
      </c>
      <c r="H112" s="6"/>
    </row>
    <row r="113" spans="1:9" s="5" customFormat="1" ht="15" customHeight="1" x14ac:dyDescent="0.25">
      <c r="A113" s="59" t="s">
        <v>374</v>
      </c>
      <c r="B113" s="13" t="s">
        <v>468</v>
      </c>
      <c r="C113" s="125" t="s">
        <v>396</v>
      </c>
      <c r="D113" s="117" t="s">
        <v>253</v>
      </c>
      <c r="E113" s="117">
        <v>1</v>
      </c>
      <c r="F113" s="55">
        <v>3.15</v>
      </c>
      <c r="G113" s="20">
        <f t="shared" si="0"/>
        <v>3.15</v>
      </c>
      <c r="H113" s="6"/>
    </row>
    <row r="114" spans="1:9" s="5" customFormat="1" ht="15" customHeight="1" x14ac:dyDescent="0.25">
      <c r="A114" s="59" t="s">
        <v>374</v>
      </c>
      <c r="B114" s="13" t="s">
        <v>469</v>
      </c>
      <c r="C114" s="116" t="s">
        <v>382</v>
      </c>
      <c r="D114" s="117" t="s">
        <v>235</v>
      </c>
      <c r="E114" s="117">
        <v>0.47</v>
      </c>
      <c r="F114" s="55">
        <v>157.5</v>
      </c>
      <c r="G114" s="20">
        <f t="shared" si="0"/>
        <v>74.03</v>
      </c>
      <c r="H114" s="6"/>
    </row>
    <row r="115" spans="1:9" s="5" customFormat="1" ht="15" customHeight="1" x14ac:dyDescent="0.25">
      <c r="A115" s="59" t="s">
        <v>374</v>
      </c>
      <c r="B115" s="13" t="s">
        <v>470</v>
      </c>
      <c r="C115" s="116" t="s">
        <v>420</v>
      </c>
      <c r="D115" s="117" t="s">
        <v>235</v>
      </c>
      <c r="E115" s="117">
        <v>0.47</v>
      </c>
      <c r="F115" s="55">
        <v>52.5</v>
      </c>
      <c r="G115" s="20">
        <f t="shared" si="0"/>
        <v>24.68</v>
      </c>
      <c r="H115" s="6"/>
    </row>
    <row r="116" spans="1:9" s="5" customFormat="1" ht="15" customHeight="1" x14ac:dyDescent="0.25">
      <c r="A116" s="59" t="s">
        <v>374</v>
      </c>
      <c r="B116" s="13" t="s">
        <v>471</v>
      </c>
      <c r="C116" s="116" t="s">
        <v>421</v>
      </c>
      <c r="D116" s="117" t="s">
        <v>235</v>
      </c>
      <c r="E116" s="117">
        <v>0.47</v>
      </c>
      <c r="F116" s="55">
        <v>3.15</v>
      </c>
      <c r="G116" s="20">
        <f t="shared" si="0"/>
        <v>1.48</v>
      </c>
      <c r="H116" s="6"/>
    </row>
    <row r="117" spans="1:9" s="5" customFormat="1" ht="15" customHeight="1" x14ac:dyDescent="0.25">
      <c r="A117" s="59" t="s">
        <v>374</v>
      </c>
      <c r="B117" s="13" t="s">
        <v>472</v>
      </c>
      <c r="C117" s="116" t="s">
        <v>405</v>
      </c>
      <c r="D117" s="117" t="s">
        <v>253</v>
      </c>
      <c r="E117" s="117">
        <v>2</v>
      </c>
      <c r="F117" s="55">
        <v>16.8</v>
      </c>
      <c r="G117" s="20">
        <f t="shared" si="0"/>
        <v>33.6</v>
      </c>
      <c r="H117" s="6"/>
    </row>
    <row r="118" spans="1:9" s="5" customFormat="1" ht="15" customHeight="1" x14ac:dyDescent="0.25">
      <c r="A118" s="59" t="s">
        <v>374</v>
      </c>
      <c r="B118" s="13" t="s">
        <v>473</v>
      </c>
      <c r="C118" s="116" t="s">
        <v>422</v>
      </c>
      <c r="D118" s="117" t="s">
        <v>253</v>
      </c>
      <c r="E118" s="117">
        <v>2</v>
      </c>
      <c r="F118" s="55">
        <v>27.3</v>
      </c>
      <c r="G118" s="20">
        <f t="shared" si="0"/>
        <v>54.6</v>
      </c>
      <c r="H118" s="6"/>
    </row>
    <row r="119" spans="1:9" s="5" customFormat="1" ht="15" customHeight="1" x14ac:dyDescent="0.25">
      <c r="A119" s="59" t="s">
        <v>374</v>
      </c>
      <c r="B119" s="13" t="s">
        <v>474</v>
      </c>
      <c r="C119" s="116" t="s">
        <v>423</v>
      </c>
      <c r="D119" s="117" t="s">
        <v>253</v>
      </c>
      <c r="E119" s="117">
        <v>2</v>
      </c>
      <c r="F119" s="55">
        <v>33.6</v>
      </c>
      <c r="G119" s="20">
        <f t="shared" si="0"/>
        <v>67.2</v>
      </c>
      <c r="H119" s="6"/>
    </row>
    <row r="120" spans="1:9" s="5" customFormat="1" ht="15" customHeight="1" x14ac:dyDescent="0.25">
      <c r="A120" s="59" t="s">
        <v>374</v>
      </c>
      <c r="B120" s="13" t="s">
        <v>475</v>
      </c>
      <c r="C120" s="116" t="s">
        <v>379</v>
      </c>
      <c r="D120" s="117" t="s">
        <v>10</v>
      </c>
      <c r="E120" s="117">
        <v>4.7E-2</v>
      </c>
      <c r="F120" s="55">
        <v>7350</v>
      </c>
      <c r="G120" s="20">
        <f t="shared" si="0"/>
        <v>345.45</v>
      </c>
      <c r="H120" s="6"/>
    </row>
    <row r="121" spans="1:9" s="5" customFormat="1" ht="60" customHeight="1" x14ac:dyDescent="0.25">
      <c r="A121" s="59" t="s">
        <v>374</v>
      </c>
      <c r="B121" s="13" t="s">
        <v>476</v>
      </c>
      <c r="C121" s="116" t="s">
        <v>481</v>
      </c>
      <c r="D121" s="117" t="s">
        <v>235</v>
      </c>
      <c r="E121" s="117">
        <v>0.69</v>
      </c>
      <c r="F121" s="55">
        <v>157.5</v>
      </c>
      <c r="G121" s="20">
        <f t="shared" si="0"/>
        <v>108.68</v>
      </c>
      <c r="H121" s="6"/>
    </row>
    <row r="122" spans="1:9" s="5" customFormat="1" ht="15" customHeight="1" x14ac:dyDescent="0.25">
      <c r="A122" s="59" t="s">
        <v>374</v>
      </c>
      <c r="B122" s="13" t="s">
        <v>477</v>
      </c>
      <c r="C122" s="116" t="s">
        <v>424</v>
      </c>
      <c r="D122" s="117" t="s">
        <v>22</v>
      </c>
      <c r="E122" s="117">
        <v>1600</v>
      </c>
      <c r="F122" s="55">
        <v>0.53</v>
      </c>
      <c r="G122" s="20">
        <f t="shared" si="0"/>
        <v>848</v>
      </c>
      <c r="H122" s="6"/>
    </row>
    <row r="123" spans="1:9" s="5" customFormat="1" ht="15" customHeight="1" thickBot="1" x14ac:dyDescent="0.3">
      <c r="A123" s="59" t="s">
        <v>374</v>
      </c>
      <c r="B123" s="13" t="s">
        <v>478</v>
      </c>
      <c r="C123" s="116" t="s">
        <v>425</v>
      </c>
      <c r="D123" s="117" t="s">
        <v>376</v>
      </c>
      <c r="E123" s="117">
        <v>100</v>
      </c>
      <c r="F123" s="55">
        <v>1.05</v>
      </c>
      <c r="G123" s="20">
        <f t="shared" si="0"/>
        <v>105</v>
      </c>
      <c r="H123" s="6"/>
    </row>
    <row r="124" spans="1:9" s="5" customFormat="1" ht="15" customHeight="1" x14ac:dyDescent="0.25">
      <c r="A124" s="59" t="s">
        <v>374</v>
      </c>
      <c r="B124" s="13" t="s">
        <v>479</v>
      </c>
      <c r="C124" s="116" t="s">
        <v>426</v>
      </c>
      <c r="D124" s="117" t="s">
        <v>376</v>
      </c>
      <c r="E124" s="117">
        <v>180</v>
      </c>
      <c r="F124" s="55">
        <v>1.05</v>
      </c>
      <c r="G124" s="20">
        <f t="shared" si="0"/>
        <v>189</v>
      </c>
      <c r="H124" s="177" t="s">
        <v>35</v>
      </c>
      <c r="I124" s="175">
        <f>ROUND(SUM(G62:G125),2)</f>
        <v>52020.84</v>
      </c>
    </row>
    <row r="125" spans="1:9" s="5" customFormat="1" ht="15" customHeight="1" thickBot="1" x14ac:dyDescent="0.3">
      <c r="A125" s="80" t="s">
        <v>374</v>
      </c>
      <c r="B125" s="47" t="s">
        <v>480</v>
      </c>
      <c r="C125" s="122" t="s">
        <v>427</v>
      </c>
      <c r="D125" s="123" t="s">
        <v>377</v>
      </c>
      <c r="E125" s="123">
        <v>127</v>
      </c>
      <c r="F125" s="56">
        <v>5.25</v>
      </c>
      <c r="G125" s="78">
        <f t="shared" si="0"/>
        <v>666.75</v>
      </c>
      <c r="H125" s="178"/>
      <c r="I125" s="176"/>
    </row>
    <row r="126" spans="1:9" s="5" customFormat="1" ht="15" customHeight="1" x14ac:dyDescent="0.25">
      <c r="A126" s="129" t="s">
        <v>482</v>
      </c>
      <c r="B126" s="130" t="s">
        <v>37</v>
      </c>
      <c r="C126" s="118" t="s">
        <v>483</v>
      </c>
      <c r="D126" s="119" t="s">
        <v>253</v>
      </c>
      <c r="E126" s="119">
        <v>43</v>
      </c>
      <c r="F126" s="131">
        <v>7.35</v>
      </c>
      <c r="G126" s="132">
        <f t="shared" si="0"/>
        <v>316.05</v>
      </c>
      <c r="H126" s="6"/>
    </row>
    <row r="127" spans="1:9" s="5" customFormat="1" ht="30" customHeight="1" x14ac:dyDescent="0.25">
      <c r="A127" s="133" t="s">
        <v>482</v>
      </c>
      <c r="B127" s="126" t="s">
        <v>39</v>
      </c>
      <c r="C127" s="116" t="s">
        <v>484</v>
      </c>
      <c r="D127" s="117" t="s">
        <v>297</v>
      </c>
      <c r="E127" s="117">
        <v>3</v>
      </c>
      <c r="F127" s="127">
        <v>22.05</v>
      </c>
      <c r="G127" s="128">
        <f t="shared" si="0"/>
        <v>66.150000000000006</v>
      </c>
      <c r="H127" s="6"/>
    </row>
    <row r="128" spans="1:9" s="5" customFormat="1" ht="15" customHeight="1" x14ac:dyDescent="0.25">
      <c r="A128" s="133" t="s">
        <v>482</v>
      </c>
      <c r="B128" s="126" t="s">
        <v>40</v>
      </c>
      <c r="C128" s="116" t="s">
        <v>485</v>
      </c>
      <c r="D128" s="117" t="s">
        <v>253</v>
      </c>
      <c r="E128" s="117">
        <v>3</v>
      </c>
      <c r="F128" s="127">
        <v>26.25</v>
      </c>
      <c r="G128" s="128">
        <f t="shared" si="0"/>
        <v>78.75</v>
      </c>
      <c r="H128" s="6"/>
    </row>
    <row r="129" spans="1:9" s="5" customFormat="1" ht="18.75" customHeight="1" x14ac:dyDescent="0.25">
      <c r="A129" s="133" t="s">
        <v>482</v>
      </c>
      <c r="B129" s="126" t="s">
        <v>41</v>
      </c>
      <c r="C129" s="116" t="s">
        <v>492</v>
      </c>
      <c r="D129" s="117" t="s">
        <v>253</v>
      </c>
      <c r="E129" s="117">
        <v>24</v>
      </c>
      <c r="F129" s="127">
        <v>1.05</v>
      </c>
      <c r="G129" s="128">
        <f t="shared" si="0"/>
        <v>25.2</v>
      </c>
      <c r="H129" s="6"/>
    </row>
    <row r="130" spans="1:9" s="5" customFormat="1" ht="15" customHeight="1" x14ac:dyDescent="0.25">
      <c r="A130" s="133" t="s">
        <v>482</v>
      </c>
      <c r="B130" s="126" t="s">
        <v>42</v>
      </c>
      <c r="C130" s="116" t="s">
        <v>486</v>
      </c>
      <c r="D130" s="117" t="s">
        <v>297</v>
      </c>
      <c r="E130" s="117">
        <v>43</v>
      </c>
      <c r="F130" s="127">
        <v>16.8</v>
      </c>
      <c r="G130" s="128">
        <f t="shared" si="0"/>
        <v>722.4</v>
      </c>
      <c r="H130" s="6"/>
    </row>
    <row r="131" spans="1:9" s="5" customFormat="1" ht="15" customHeight="1" x14ac:dyDescent="0.25">
      <c r="A131" s="133" t="s">
        <v>482</v>
      </c>
      <c r="B131" s="126" t="s">
        <v>43</v>
      </c>
      <c r="C131" s="116" t="s">
        <v>487</v>
      </c>
      <c r="D131" s="117" t="s">
        <v>22</v>
      </c>
      <c r="E131" s="117">
        <v>1720</v>
      </c>
      <c r="F131" s="127">
        <v>1.05</v>
      </c>
      <c r="G131" s="128">
        <f t="shared" si="0"/>
        <v>1806</v>
      </c>
      <c r="H131" s="6"/>
    </row>
    <row r="132" spans="1:9" s="5" customFormat="1" ht="15" customHeight="1" x14ac:dyDescent="0.25">
      <c r="A132" s="133" t="s">
        <v>482</v>
      </c>
      <c r="B132" s="126" t="s">
        <v>44</v>
      </c>
      <c r="C132" s="116" t="s">
        <v>488</v>
      </c>
      <c r="D132" s="117" t="s">
        <v>253</v>
      </c>
      <c r="E132" s="117">
        <v>47</v>
      </c>
      <c r="F132" s="127">
        <v>5.25</v>
      </c>
      <c r="G132" s="128">
        <f t="shared" si="0"/>
        <v>246.75</v>
      </c>
      <c r="H132" s="6"/>
    </row>
    <row r="133" spans="1:9" s="5" customFormat="1" ht="15" customHeight="1" thickBot="1" x14ac:dyDescent="0.3">
      <c r="A133" s="133" t="s">
        <v>482</v>
      </c>
      <c r="B133" s="126" t="s">
        <v>45</v>
      </c>
      <c r="C133" s="116" t="s">
        <v>489</v>
      </c>
      <c r="D133" s="117" t="s">
        <v>253</v>
      </c>
      <c r="E133" s="117">
        <v>43</v>
      </c>
      <c r="F133" s="127">
        <v>1.05</v>
      </c>
      <c r="G133" s="128">
        <f t="shared" si="0"/>
        <v>45.15</v>
      </c>
      <c r="H133" s="6"/>
    </row>
    <row r="134" spans="1:9" s="5" customFormat="1" ht="15" customHeight="1" x14ac:dyDescent="0.25">
      <c r="A134" s="133" t="s">
        <v>482</v>
      </c>
      <c r="B134" s="126" t="s">
        <v>46</v>
      </c>
      <c r="C134" s="116" t="s">
        <v>490</v>
      </c>
      <c r="D134" s="117" t="s">
        <v>253</v>
      </c>
      <c r="E134" s="117">
        <v>8</v>
      </c>
      <c r="F134" s="127">
        <v>5.25</v>
      </c>
      <c r="G134" s="128">
        <f t="shared" si="0"/>
        <v>42</v>
      </c>
      <c r="H134" s="177" t="s">
        <v>54</v>
      </c>
      <c r="I134" s="175">
        <f>ROUND(SUM(G126:G135),2)</f>
        <v>3505.95</v>
      </c>
    </row>
    <row r="135" spans="1:9" s="5" customFormat="1" ht="15" customHeight="1" thickBot="1" x14ac:dyDescent="0.3">
      <c r="A135" s="134" t="s">
        <v>482</v>
      </c>
      <c r="B135" s="135" t="s">
        <v>47</v>
      </c>
      <c r="C135" s="120" t="s">
        <v>491</v>
      </c>
      <c r="D135" s="121" t="s">
        <v>253</v>
      </c>
      <c r="E135" s="121">
        <v>2</v>
      </c>
      <c r="F135" s="136">
        <v>78.75</v>
      </c>
      <c r="G135" s="137">
        <f t="shared" si="0"/>
        <v>157.5</v>
      </c>
      <c r="H135" s="178"/>
      <c r="I135" s="176"/>
    </row>
    <row r="136" spans="1:9" ht="44.25" customHeight="1" thickBot="1" x14ac:dyDescent="0.3">
      <c r="A136" s="34"/>
      <c r="B136" s="34"/>
      <c r="C136" s="34"/>
      <c r="D136" s="33"/>
      <c r="E136" s="33"/>
      <c r="F136" s="85" t="s">
        <v>540</v>
      </c>
      <c r="G136" s="86">
        <f>SUM(G5:G135)</f>
        <v>149246.70999999988</v>
      </c>
      <c r="H136" s="30"/>
      <c r="I136" s="32"/>
    </row>
    <row r="137" spans="1:9" ht="20.25" customHeight="1" x14ac:dyDescent="0.25">
      <c r="A137" s="37"/>
      <c r="B137" s="37"/>
      <c r="C137" s="36"/>
      <c r="D137" s="36"/>
      <c r="E137" s="73"/>
      <c r="F137" s="36"/>
      <c r="G137" s="35"/>
    </row>
  </sheetData>
  <mergeCells count="8">
    <mergeCell ref="H134:H135"/>
    <mergeCell ref="I134:I135"/>
    <mergeCell ref="A1:G1"/>
    <mergeCell ref="A3:G3"/>
    <mergeCell ref="H60:H61"/>
    <mergeCell ref="I60:I61"/>
    <mergeCell ref="H124:H125"/>
    <mergeCell ref="I124:I125"/>
  </mergeCells>
  <phoneticPr fontId="8"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E00F4C-DFB7-463A-9D95-22FF44C96484}">
  <dimension ref="A1:I27"/>
  <sheetViews>
    <sheetView zoomScaleNormal="100" workbookViewId="0">
      <selection activeCell="C42" sqref="C42"/>
    </sheetView>
  </sheetViews>
  <sheetFormatPr defaultColWidth="9.140625" defaultRowHeight="15" x14ac:dyDescent="0.25"/>
  <cols>
    <col min="1" max="1" width="32.7109375" style="14" customWidth="1"/>
    <col min="2" max="2" width="8.28515625" style="14" bestFit="1" customWidth="1"/>
    <col min="3" max="3" width="77.28515625" style="8" customWidth="1"/>
    <col min="4" max="4" width="9.140625" style="7"/>
    <col min="5" max="5" width="16.28515625" style="7" customWidth="1"/>
    <col min="6" max="6" width="20.7109375" style="9" customWidth="1"/>
    <col min="7" max="7" width="14.7109375" style="7" customWidth="1"/>
    <col min="8" max="8" width="36.7109375" style="10" customWidth="1"/>
    <col min="9" max="9" width="16.140625" style="4" customWidth="1"/>
    <col min="10" max="16384" width="9.140625" style="4"/>
  </cols>
  <sheetData>
    <row r="1" spans="1:9" ht="40.15" customHeight="1" x14ac:dyDescent="0.25">
      <c r="A1" s="168" t="s">
        <v>84</v>
      </c>
      <c r="B1" s="168"/>
      <c r="C1" s="168"/>
      <c r="D1" s="168"/>
      <c r="E1" s="168"/>
      <c r="F1" s="168"/>
      <c r="G1" s="168"/>
    </row>
    <row r="2" spans="1:9" ht="21.75" customHeight="1" thickBot="1" x14ac:dyDescent="0.3">
      <c r="A2" s="1"/>
      <c r="B2" s="1"/>
      <c r="C2" s="1"/>
      <c r="D2" s="1"/>
      <c r="E2" s="66"/>
      <c r="F2" s="1"/>
      <c r="G2" s="1"/>
    </row>
    <row r="3" spans="1:9" ht="30" customHeight="1" x14ac:dyDescent="0.25">
      <c r="A3" s="169" t="s">
        <v>493</v>
      </c>
      <c r="B3" s="169"/>
      <c r="C3" s="169"/>
      <c r="D3" s="169"/>
      <c r="E3" s="169"/>
      <c r="F3" s="169"/>
      <c r="G3" s="170"/>
    </row>
    <row r="4" spans="1:9" ht="50.45" customHeight="1" thickBot="1" x14ac:dyDescent="0.3">
      <c r="A4" s="97" t="s">
        <v>1</v>
      </c>
      <c r="B4" s="97" t="s">
        <v>2</v>
      </c>
      <c r="C4" s="97" t="s">
        <v>3</v>
      </c>
      <c r="D4" s="97" t="s">
        <v>4</v>
      </c>
      <c r="E4" s="98" t="s">
        <v>5</v>
      </c>
      <c r="F4" s="99" t="s">
        <v>6</v>
      </c>
      <c r="G4" s="100" t="s">
        <v>7</v>
      </c>
    </row>
    <row r="5" spans="1:9" ht="15" customHeight="1" x14ac:dyDescent="0.25">
      <c r="A5" s="129" t="s">
        <v>495</v>
      </c>
      <c r="B5" s="130" t="s">
        <v>15</v>
      </c>
      <c r="C5" s="118" t="s">
        <v>496</v>
      </c>
      <c r="D5" s="119" t="s">
        <v>22</v>
      </c>
      <c r="E5" s="119">
        <v>1254</v>
      </c>
      <c r="F5" s="143">
        <v>4.9400000000000004</v>
      </c>
      <c r="G5" s="132">
        <f t="shared" ref="G5:G10" si="0">ROUND((E5*F5),2)</f>
        <v>6194.76</v>
      </c>
    </row>
    <row r="6" spans="1:9" ht="15" customHeight="1" x14ac:dyDescent="0.25">
      <c r="A6" s="133" t="s">
        <v>495</v>
      </c>
      <c r="B6" s="126" t="s">
        <v>14</v>
      </c>
      <c r="C6" s="116" t="s">
        <v>497</v>
      </c>
      <c r="D6" s="117" t="s">
        <v>12</v>
      </c>
      <c r="E6" s="117">
        <v>1</v>
      </c>
      <c r="F6" s="140">
        <v>381.15</v>
      </c>
      <c r="G6" s="128">
        <f t="shared" si="0"/>
        <v>381.15</v>
      </c>
    </row>
    <row r="7" spans="1:9" ht="15" customHeight="1" x14ac:dyDescent="0.25">
      <c r="A7" s="133" t="s">
        <v>495</v>
      </c>
      <c r="B7" s="126" t="s">
        <v>13</v>
      </c>
      <c r="C7" s="116" t="s">
        <v>498</v>
      </c>
      <c r="D7" s="117" t="s">
        <v>253</v>
      </c>
      <c r="E7" s="117">
        <v>1</v>
      </c>
      <c r="F7" s="140">
        <v>405.3</v>
      </c>
      <c r="G7" s="128">
        <f t="shared" si="0"/>
        <v>405.3</v>
      </c>
    </row>
    <row r="8" spans="1:9" ht="15" customHeight="1" x14ac:dyDescent="0.25">
      <c r="A8" s="133" t="s">
        <v>495</v>
      </c>
      <c r="B8" s="126" t="s">
        <v>11</v>
      </c>
      <c r="C8" s="116" t="s">
        <v>499</v>
      </c>
      <c r="D8" s="117" t="s">
        <v>16</v>
      </c>
      <c r="E8" s="117">
        <v>1</v>
      </c>
      <c r="F8" s="140">
        <v>264.60000000000002</v>
      </c>
      <c r="G8" s="128">
        <f t="shared" si="0"/>
        <v>264.60000000000002</v>
      </c>
    </row>
    <row r="9" spans="1:9" ht="15" customHeight="1" x14ac:dyDescent="0.25">
      <c r="A9" s="133" t="s">
        <v>495</v>
      </c>
      <c r="B9" s="126" t="s">
        <v>9</v>
      </c>
      <c r="C9" s="116" t="s">
        <v>500</v>
      </c>
      <c r="D9" s="117" t="s">
        <v>16</v>
      </c>
      <c r="E9" s="117">
        <v>2</v>
      </c>
      <c r="F9" s="140">
        <v>639.45000000000005</v>
      </c>
      <c r="G9" s="128">
        <f t="shared" si="0"/>
        <v>1278.9000000000001</v>
      </c>
    </row>
    <row r="10" spans="1:9" ht="15" customHeight="1" thickBot="1" x14ac:dyDescent="0.3">
      <c r="A10" s="133" t="s">
        <v>495</v>
      </c>
      <c r="B10" s="126" t="s">
        <v>494</v>
      </c>
      <c r="C10" s="116" t="s">
        <v>501</v>
      </c>
      <c r="D10" s="117" t="s">
        <v>253</v>
      </c>
      <c r="E10" s="117">
        <v>26</v>
      </c>
      <c r="F10" s="140">
        <v>98.7</v>
      </c>
      <c r="G10" s="128">
        <f t="shared" si="0"/>
        <v>2566.1999999999998</v>
      </c>
    </row>
    <row r="11" spans="1:9" ht="15" customHeight="1" x14ac:dyDescent="0.25">
      <c r="A11" s="133" t="s">
        <v>495</v>
      </c>
      <c r="B11" s="126" t="s">
        <v>9</v>
      </c>
      <c r="C11" s="116" t="s">
        <v>502</v>
      </c>
      <c r="D11" s="117" t="s">
        <v>253</v>
      </c>
      <c r="E11" s="117">
        <v>4</v>
      </c>
      <c r="F11" s="140">
        <v>100.8</v>
      </c>
      <c r="G11" s="128">
        <f t="shared" ref="G11:G25" si="1">ROUND((E11*F11),2)</f>
        <v>403.2</v>
      </c>
      <c r="H11" s="177" t="s">
        <v>26</v>
      </c>
      <c r="I11" s="175">
        <f>ROUND(SUM(G5:G12),2)</f>
        <v>12577.71</v>
      </c>
    </row>
    <row r="12" spans="1:9" ht="15" customHeight="1" thickBot="1" x14ac:dyDescent="0.3">
      <c r="A12" s="138" t="s">
        <v>495</v>
      </c>
      <c r="B12" s="139" t="s">
        <v>11</v>
      </c>
      <c r="C12" s="122" t="s">
        <v>503</v>
      </c>
      <c r="D12" s="123" t="s">
        <v>253</v>
      </c>
      <c r="E12" s="123">
        <v>4</v>
      </c>
      <c r="F12" s="141">
        <v>270.89999999999998</v>
      </c>
      <c r="G12" s="142">
        <f t="shared" si="1"/>
        <v>1083.5999999999999</v>
      </c>
      <c r="H12" s="178"/>
      <c r="I12" s="176"/>
    </row>
    <row r="13" spans="1:9" s="5" customFormat="1" ht="15" customHeight="1" x14ac:dyDescent="0.25">
      <c r="A13" s="129" t="s">
        <v>374</v>
      </c>
      <c r="B13" s="130" t="s">
        <v>28</v>
      </c>
      <c r="C13" s="118" t="s">
        <v>505</v>
      </c>
      <c r="D13" s="119" t="s">
        <v>22</v>
      </c>
      <c r="E13" s="119">
        <v>651</v>
      </c>
      <c r="F13" s="54">
        <v>9.98</v>
      </c>
      <c r="G13" s="19">
        <f t="shared" si="1"/>
        <v>6496.98</v>
      </c>
      <c r="H13" s="6"/>
    </row>
    <row r="14" spans="1:9" s="5" customFormat="1" ht="15" customHeight="1" x14ac:dyDescent="0.25">
      <c r="A14" s="133" t="s">
        <v>374</v>
      </c>
      <c r="B14" s="126" t="s">
        <v>29</v>
      </c>
      <c r="C14" s="116" t="s">
        <v>506</v>
      </c>
      <c r="D14" s="117" t="s">
        <v>22</v>
      </c>
      <c r="E14" s="117">
        <v>201</v>
      </c>
      <c r="F14" s="55">
        <v>14.7</v>
      </c>
      <c r="G14" s="20">
        <f t="shared" si="1"/>
        <v>2954.7</v>
      </c>
      <c r="H14" s="6"/>
    </row>
    <row r="15" spans="1:9" s="5" customFormat="1" ht="15" customHeight="1" x14ac:dyDescent="0.25">
      <c r="A15" s="133" t="s">
        <v>374</v>
      </c>
      <c r="B15" s="126" t="s">
        <v>31</v>
      </c>
      <c r="C15" s="116" t="s">
        <v>507</v>
      </c>
      <c r="D15" s="117" t="s">
        <v>22</v>
      </c>
      <c r="E15" s="117">
        <v>1254</v>
      </c>
      <c r="F15" s="55">
        <v>3.15</v>
      </c>
      <c r="G15" s="20">
        <f t="shared" si="1"/>
        <v>3950.1</v>
      </c>
      <c r="H15" s="6"/>
    </row>
    <row r="16" spans="1:9" s="5" customFormat="1" ht="15" customHeight="1" x14ac:dyDescent="0.25">
      <c r="A16" s="133" t="s">
        <v>374</v>
      </c>
      <c r="B16" s="126" t="s">
        <v>32</v>
      </c>
      <c r="C16" s="116" t="s">
        <v>508</v>
      </c>
      <c r="D16" s="117" t="s">
        <v>12</v>
      </c>
      <c r="E16" s="117">
        <v>1</v>
      </c>
      <c r="F16" s="55">
        <v>368.55</v>
      </c>
      <c r="G16" s="20">
        <f t="shared" si="1"/>
        <v>368.55</v>
      </c>
      <c r="H16" s="6"/>
    </row>
    <row r="17" spans="1:9" s="5" customFormat="1" ht="15" customHeight="1" x14ac:dyDescent="0.25">
      <c r="A17" s="133" t="s">
        <v>374</v>
      </c>
      <c r="B17" s="126" t="s">
        <v>33</v>
      </c>
      <c r="C17" s="116" t="s">
        <v>509</v>
      </c>
      <c r="D17" s="117" t="s">
        <v>12</v>
      </c>
      <c r="E17" s="117">
        <v>13</v>
      </c>
      <c r="F17" s="55">
        <v>36.75</v>
      </c>
      <c r="G17" s="20">
        <f t="shared" si="1"/>
        <v>477.75</v>
      </c>
      <c r="H17" s="6"/>
    </row>
    <row r="18" spans="1:9" s="5" customFormat="1" ht="15" customHeight="1" x14ac:dyDescent="0.25">
      <c r="A18" s="133" t="s">
        <v>374</v>
      </c>
      <c r="B18" s="126" t="s">
        <v>34</v>
      </c>
      <c r="C18" s="116" t="s">
        <v>510</v>
      </c>
      <c r="D18" s="117" t="s">
        <v>16</v>
      </c>
      <c r="E18" s="117">
        <v>2</v>
      </c>
      <c r="F18" s="55">
        <v>122.85</v>
      </c>
      <c r="G18" s="20">
        <f t="shared" si="1"/>
        <v>245.7</v>
      </c>
      <c r="H18" s="6"/>
    </row>
    <row r="19" spans="1:9" s="5" customFormat="1" ht="15" customHeight="1" x14ac:dyDescent="0.25">
      <c r="A19" s="133" t="s">
        <v>374</v>
      </c>
      <c r="B19" s="126" t="s">
        <v>117</v>
      </c>
      <c r="C19" s="116" t="s">
        <v>511</v>
      </c>
      <c r="D19" s="117" t="s">
        <v>12</v>
      </c>
      <c r="E19" s="117">
        <v>4</v>
      </c>
      <c r="F19" s="55">
        <v>79.8</v>
      </c>
      <c r="G19" s="20">
        <f t="shared" si="1"/>
        <v>319.2</v>
      </c>
      <c r="H19" s="6"/>
    </row>
    <row r="20" spans="1:9" s="5" customFormat="1" ht="15" customHeight="1" x14ac:dyDescent="0.25">
      <c r="A20" s="133" t="s">
        <v>374</v>
      </c>
      <c r="B20" s="126" t="s">
        <v>118</v>
      </c>
      <c r="C20" s="116" t="s">
        <v>512</v>
      </c>
      <c r="D20" s="117" t="s">
        <v>12</v>
      </c>
      <c r="E20" s="117">
        <v>4</v>
      </c>
      <c r="F20" s="55">
        <v>79.8</v>
      </c>
      <c r="G20" s="20">
        <f t="shared" si="1"/>
        <v>319.2</v>
      </c>
      <c r="H20" s="6"/>
    </row>
    <row r="21" spans="1:9" s="5" customFormat="1" ht="15" customHeight="1" x14ac:dyDescent="0.25">
      <c r="A21" s="133" t="s">
        <v>374</v>
      </c>
      <c r="B21" s="126" t="s">
        <v>119</v>
      </c>
      <c r="C21" s="116" t="s">
        <v>513</v>
      </c>
      <c r="D21" s="117" t="s">
        <v>12</v>
      </c>
      <c r="E21" s="117">
        <v>1</v>
      </c>
      <c r="F21" s="55">
        <v>184.28</v>
      </c>
      <c r="G21" s="20">
        <f t="shared" si="1"/>
        <v>184.28</v>
      </c>
      <c r="H21" s="6"/>
    </row>
    <row r="22" spans="1:9" s="5" customFormat="1" ht="15" customHeight="1" x14ac:dyDescent="0.25">
      <c r="A22" s="133" t="s">
        <v>374</v>
      </c>
      <c r="B22" s="126" t="s">
        <v>120</v>
      </c>
      <c r="C22" s="116" t="s">
        <v>514</v>
      </c>
      <c r="D22" s="117" t="s">
        <v>22</v>
      </c>
      <c r="E22" s="117">
        <v>738</v>
      </c>
      <c r="F22" s="55">
        <v>3.69</v>
      </c>
      <c r="G22" s="20">
        <f t="shared" si="1"/>
        <v>2723.22</v>
      </c>
      <c r="H22" s="6"/>
    </row>
    <row r="23" spans="1:9" s="5" customFormat="1" ht="15" customHeight="1" thickBot="1" x14ac:dyDescent="0.3">
      <c r="A23" s="133" t="s">
        <v>374</v>
      </c>
      <c r="B23" s="126" t="s">
        <v>121</v>
      </c>
      <c r="C23" s="116" t="s">
        <v>515</v>
      </c>
      <c r="D23" s="117" t="s">
        <v>504</v>
      </c>
      <c r="E23" s="117">
        <v>6.9</v>
      </c>
      <c r="F23" s="55">
        <v>172.2</v>
      </c>
      <c r="G23" s="20">
        <f t="shared" si="1"/>
        <v>1188.18</v>
      </c>
      <c r="H23" s="6"/>
    </row>
    <row r="24" spans="1:9" s="5" customFormat="1" ht="15" customHeight="1" x14ac:dyDescent="0.25">
      <c r="A24" s="133" t="s">
        <v>374</v>
      </c>
      <c r="B24" s="126" t="s">
        <v>122</v>
      </c>
      <c r="C24" s="125" t="s">
        <v>516</v>
      </c>
      <c r="D24" s="117" t="s">
        <v>22</v>
      </c>
      <c r="E24" s="117">
        <v>852</v>
      </c>
      <c r="F24" s="55">
        <v>1.26</v>
      </c>
      <c r="G24" s="20">
        <f t="shared" si="1"/>
        <v>1073.52</v>
      </c>
      <c r="H24" s="177" t="s">
        <v>35</v>
      </c>
      <c r="I24" s="175">
        <f>ROUND(SUM(G13:G25),2)</f>
        <v>21578.18</v>
      </c>
    </row>
    <row r="25" spans="1:9" s="5" customFormat="1" ht="15" customHeight="1" thickBot="1" x14ac:dyDescent="0.3">
      <c r="A25" s="134" t="s">
        <v>374</v>
      </c>
      <c r="B25" s="135" t="s">
        <v>123</v>
      </c>
      <c r="C25" s="144" t="s">
        <v>517</v>
      </c>
      <c r="D25" s="145" t="s">
        <v>12</v>
      </c>
      <c r="E25" s="121">
        <v>16</v>
      </c>
      <c r="F25" s="57">
        <v>79.8</v>
      </c>
      <c r="G25" s="24">
        <f t="shared" si="1"/>
        <v>1276.8</v>
      </c>
      <c r="H25" s="178"/>
      <c r="I25" s="176"/>
    </row>
    <row r="26" spans="1:9" ht="44.25" customHeight="1" thickBot="1" x14ac:dyDescent="0.3">
      <c r="A26" s="34"/>
      <c r="B26" s="34"/>
      <c r="C26" s="34"/>
      <c r="D26" s="33"/>
      <c r="E26" s="33"/>
      <c r="F26" s="85" t="s">
        <v>541</v>
      </c>
      <c r="G26" s="86">
        <f>SUM(G5:G25)</f>
        <v>34155.890000000007</v>
      </c>
      <c r="H26" s="30"/>
      <c r="I26" s="32"/>
    </row>
    <row r="27" spans="1:9" ht="20.25" customHeight="1" x14ac:dyDescent="0.25">
      <c r="A27" s="37"/>
      <c r="B27" s="37"/>
      <c r="C27" s="36"/>
      <c r="D27" s="36"/>
      <c r="E27" s="73"/>
      <c r="F27" s="36"/>
      <c r="G27" s="35"/>
    </row>
  </sheetData>
  <mergeCells count="6">
    <mergeCell ref="A1:G1"/>
    <mergeCell ref="A3:G3"/>
    <mergeCell ref="H11:H12"/>
    <mergeCell ref="I11:I12"/>
    <mergeCell ref="H24:H25"/>
    <mergeCell ref="I24:I25"/>
  </mergeCells>
  <phoneticPr fontId="8"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8EEB5D-F991-4A5E-AB74-5A8340D594BD}">
  <dimension ref="A1:G17"/>
  <sheetViews>
    <sheetView tabSelected="1" topLeftCell="A9" zoomScale="115" zoomScaleNormal="115" workbookViewId="0">
      <selection activeCell="D15" sqref="D15"/>
    </sheetView>
  </sheetViews>
  <sheetFormatPr defaultRowHeight="15" x14ac:dyDescent="0.25"/>
  <cols>
    <col min="1" max="1" width="11.7109375" customWidth="1"/>
    <col min="2" max="2" width="51.28515625" customWidth="1"/>
    <col min="3" max="3" width="20.85546875" customWidth="1"/>
    <col min="4" max="4" width="23.85546875" customWidth="1"/>
  </cols>
  <sheetData>
    <row r="1" spans="1:7" ht="57.75" customHeight="1" x14ac:dyDescent="0.25">
      <c r="A1" s="181" t="s">
        <v>84</v>
      </c>
      <c r="B1" s="181"/>
      <c r="C1" s="181"/>
      <c r="D1" s="75"/>
      <c r="E1" s="75"/>
      <c r="F1" s="75"/>
      <c r="G1" s="75"/>
    </row>
    <row r="2" spans="1:7" x14ac:dyDescent="0.25">
      <c r="A2" s="182" t="s">
        <v>73</v>
      </c>
      <c r="B2" s="182"/>
      <c r="C2" s="182"/>
    </row>
    <row r="3" spans="1:7" ht="25.5" x14ac:dyDescent="0.25">
      <c r="A3" s="39" t="s">
        <v>74</v>
      </c>
      <c r="B3" s="39" t="s">
        <v>75</v>
      </c>
      <c r="C3" s="39" t="s">
        <v>76</v>
      </c>
    </row>
    <row r="4" spans="1:7" x14ac:dyDescent="0.25">
      <c r="A4" s="40">
        <v>1</v>
      </c>
      <c r="B4" s="41" t="s">
        <v>77</v>
      </c>
      <c r="C4" s="45">
        <f>'1. S'!G156</f>
        <v>1266297.3700000003</v>
      </c>
    </row>
    <row r="5" spans="1:7" x14ac:dyDescent="0.25">
      <c r="A5" s="40">
        <v>2</v>
      </c>
      <c r="B5" s="41" t="s">
        <v>518</v>
      </c>
      <c r="C5" s="45">
        <f>'2. VN'!G48</f>
        <v>851747.08</v>
      </c>
    </row>
    <row r="6" spans="1:7" x14ac:dyDescent="0.25">
      <c r="A6" s="40">
        <v>3</v>
      </c>
      <c r="B6" s="41" t="s">
        <v>519</v>
      </c>
      <c r="C6" s="45">
        <f>'3. E01'!G136</f>
        <v>149246.70999999988</v>
      </c>
    </row>
    <row r="7" spans="1:7" x14ac:dyDescent="0.25">
      <c r="A7" s="40">
        <v>4</v>
      </c>
      <c r="B7" s="41" t="s">
        <v>530</v>
      </c>
      <c r="C7" s="146" t="s">
        <v>528</v>
      </c>
    </row>
    <row r="8" spans="1:7" x14ac:dyDescent="0.25">
      <c r="A8" s="40">
        <v>5</v>
      </c>
      <c r="B8" s="41" t="s">
        <v>520</v>
      </c>
      <c r="C8" s="45">
        <f>'5. ER'!G26</f>
        <v>34155.890000000007</v>
      </c>
    </row>
    <row r="9" spans="1:7" ht="38.25" x14ac:dyDescent="0.25">
      <c r="A9" s="39" t="s">
        <v>78</v>
      </c>
      <c r="B9" s="42" t="s">
        <v>79</v>
      </c>
      <c r="C9" s="46">
        <f>ROUND(SUM(C4:C8),2)</f>
        <v>2301447.0499999998</v>
      </c>
    </row>
    <row r="10" spans="1:7" x14ac:dyDescent="0.25">
      <c r="A10" s="43"/>
      <c r="B10" s="43"/>
      <c r="C10" s="43"/>
    </row>
    <row r="11" spans="1:7" ht="58.5" customHeight="1" x14ac:dyDescent="0.25">
      <c r="A11" s="183" t="s">
        <v>80</v>
      </c>
      <c r="B11" s="183"/>
      <c r="C11" s="183"/>
    </row>
    <row r="12" spans="1:7" ht="24.6" customHeight="1" x14ac:dyDescent="0.25">
      <c r="A12" s="183" t="s">
        <v>529</v>
      </c>
      <c r="B12" s="183"/>
      <c r="C12" s="183"/>
    </row>
    <row r="13" spans="1:7" x14ac:dyDescent="0.25">
      <c r="A13" s="43"/>
      <c r="B13" s="43"/>
      <c r="C13" s="44" t="s">
        <v>81</v>
      </c>
    </row>
    <row r="14" spans="1:7" ht="3.95" customHeight="1" x14ac:dyDescent="0.25">
      <c r="A14" s="43"/>
      <c r="B14" s="43"/>
      <c r="C14" s="43"/>
    </row>
    <row r="15" spans="1:7" ht="291.75" customHeight="1" x14ac:dyDescent="0.25">
      <c r="A15" s="184" t="s">
        <v>531</v>
      </c>
      <c r="B15" s="180"/>
      <c r="C15" s="180"/>
    </row>
    <row r="16" spans="1:7" ht="136.9" customHeight="1" x14ac:dyDescent="0.25">
      <c r="A16" s="185" t="s">
        <v>82</v>
      </c>
      <c r="B16" s="186"/>
      <c r="C16" s="186"/>
    </row>
    <row r="17" spans="1:3" ht="66" customHeight="1" x14ac:dyDescent="0.25">
      <c r="A17" s="179" t="s">
        <v>83</v>
      </c>
      <c r="B17" s="180"/>
      <c r="C17" s="180"/>
    </row>
  </sheetData>
  <mergeCells count="7">
    <mergeCell ref="A17:C17"/>
    <mergeCell ref="A1:C1"/>
    <mergeCell ref="A2:C2"/>
    <mergeCell ref="A11:C11"/>
    <mergeCell ref="A15:C15"/>
    <mergeCell ref="A16:C16"/>
    <mergeCell ref="A12:C1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249c3ae-cb38-40ec-b890-aafdf3df4097">
      <Terms xmlns="http://schemas.microsoft.com/office/infopath/2007/PartnerControls"/>
    </lcf76f155ced4ddcb4097134ff3c332f>
    <TaxCatchAll xmlns="5dbf4478-9bb5-4f1f-b596-fd18c27cbae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9C01E22CDC100742A3DB0D0AE0795734" ma:contentTypeVersion="18" ma:contentTypeDescription="Kurkite naują dokumentą." ma:contentTypeScope="" ma:versionID="1c43d1ead5a0060cfd015b62a9d5f282">
  <xsd:schema xmlns:xsd="http://www.w3.org/2001/XMLSchema" xmlns:xs="http://www.w3.org/2001/XMLSchema" xmlns:p="http://schemas.microsoft.com/office/2006/metadata/properties" xmlns:ns2="9249c3ae-cb38-40ec-b890-aafdf3df4097" xmlns:ns3="5dbf4478-9bb5-4f1f-b596-fd18c27cbaed" targetNamespace="http://schemas.microsoft.com/office/2006/metadata/properties" ma:root="true" ma:fieldsID="3b44366e2e0ccfe26c9e1a293e056546" ns2:_="" ns3:_="">
    <xsd:import namespace="9249c3ae-cb38-40ec-b890-aafdf3df4097"/>
    <xsd:import namespace="5dbf4478-9bb5-4f1f-b596-fd18c27cbae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49c3ae-cb38-40ec-b890-aafdf3df40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Vaizdų žymės" ma:readOnly="false" ma:fieldId="{5cf76f15-5ced-4ddc-b409-7134ff3c332f}" ma:taxonomyMulti="true" ma:sspId="4c451ee3-0e0f-4253-9e21-9069feb97381"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dbf4478-9bb5-4f1f-b596-fd18c27cbaed" elementFormDefault="qualified">
    <xsd:import namespace="http://schemas.microsoft.com/office/2006/documentManagement/types"/>
    <xsd:import namespace="http://schemas.microsoft.com/office/infopath/2007/PartnerControls"/>
    <xsd:element name="SharedWithUsers" ma:index="1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Bendrinta su išsamia informacija" ma:internalName="SharedWithDetails" ma:readOnly="true">
      <xsd:simpleType>
        <xsd:restriction base="dms:Note">
          <xsd:maxLength value="255"/>
        </xsd:restriction>
      </xsd:simpleType>
    </xsd:element>
    <xsd:element name="TaxCatchAll" ma:index="22" nillable="true" ma:displayName="Taxonomy Catch All Column" ma:hidden="true" ma:list="{50f97ac4-3112-42c9-a5cd-f12404eada76}" ma:internalName="TaxCatchAll" ma:showField="CatchAllData" ma:web="5dbf4478-9bb5-4f1f-b596-fd18c27cbae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7C8BEB5-7FA3-476D-A47D-0305845045D8}">
  <ds:schemaRefs>
    <ds:schemaRef ds:uri="http://schemas.microsoft.com/sharepoint/v3/contenttype/forms"/>
  </ds:schemaRefs>
</ds:datastoreItem>
</file>

<file path=customXml/itemProps2.xml><?xml version="1.0" encoding="utf-8"?>
<ds:datastoreItem xmlns:ds="http://schemas.openxmlformats.org/officeDocument/2006/customXml" ds:itemID="{CB78CA7A-900C-472B-9133-E97C3570DABC}">
  <ds:schemaRefs>
    <ds:schemaRef ds:uri="http://schemas.microsoft.com/office/2006/metadata/properties"/>
    <ds:schemaRef ds:uri="http://schemas.microsoft.com/office/infopath/2007/PartnerControls"/>
    <ds:schemaRef ds:uri="d490cdd6-07a9-441e-9dcf-c038f999323a"/>
    <ds:schemaRef ds:uri="a931e33f-e39b-46a4-bdb0-0fdf918434ff"/>
    <ds:schemaRef ds:uri="9249c3ae-cb38-40ec-b890-aafdf3df4097"/>
    <ds:schemaRef ds:uri="5dbf4478-9bb5-4f1f-b596-fd18c27cbaed"/>
  </ds:schemaRefs>
</ds:datastoreItem>
</file>

<file path=customXml/itemProps3.xml><?xml version="1.0" encoding="utf-8"?>
<ds:datastoreItem xmlns:ds="http://schemas.openxmlformats.org/officeDocument/2006/customXml" ds:itemID="{45518A34-3778-43BE-B799-B0C4BAD118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249c3ae-cb38-40ec-b890-aafdf3df4097"/>
    <ds:schemaRef ds:uri="5dbf4478-9bb5-4f1f-b596-fd18c27cbae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5</vt:i4>
      </vt:variant>
    </vt:vector>
  </HeadingPairs>
  <TitlesOfParts>
    <vt:vector size="5" baseType="lpstr">
      <vt:lpstr>1. S</vt:lpstr>
      <vt:lpstr>2. VN</vt:lpstr>
      <vt:lpstr>3. E01</vt:lpstr>
      <vt:lpstr>5. ER</vt:lpstr>
      <vt:lpstr>SANTRAUKA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LAKD</dc:creator>
  <cp:keywords/>
  <dc:description/>
  <cp:lastModifiedBy>Laimonas Skebas | Fegda</cp:lastModifiedBy>
  <cp:revision/>
  <dcterms:created xsi:type="dcterms:W3CDTF">2020-10-05T14:48:34Z</dcterms:created>
  <dcterms:modified xsi:type="dcterms:W3CDTF">2025-10-13T04:43:03Z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0x0101009C01E22CDC100742A3DB0D0AE0795734</vt:lpwstr>
  </property>
  <property fmtid="{D5CDD505-2E9C-101B-9397-08002B2CF9AE}" pid="3" name="MediaServiceImageTags">
    <vt:lpwstr/>
  </property>
</Properties>
</file>